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8955" tabRatio="952" firstSheet="16" activeTab="19"/>
  </bookViews>
  <sheets>
    <sheet name="目录 " sheetId="1" state="hidden" r:id="rId1"/>
    <sheet name="城步县2023年一般公共预算收入预算表" sheetId="33" r:id="rId2"/>
    <sheet name="城步县2023年县本级一般公共预算收入预算表" sheetId="34" r:id="rId3"/>
    <sheet name="城步县2023年一般公共预算支出预算表（按功能分类）" sheetId="70" r:id="rId4"/>
    <sheet name="城步县2023年县本级一般公共预算支出预算表（按功能分类）" sheetId="71" r:id="rId5"/>
    <sheet name="城步县2023年县本级一般公共财政基本支出预算表(按经济分类）" sheetId="7" r:id="rId6"/>
    <sheet name="城步县2023年一般公共税收返还和转移支付预算表" sheetId="42" r:id="rId7"/>
    <sheet name="城步县2023年一般公共税收返还和转移支付预算表 (按地区分类" sheetId="48" r:id="rId8"/>
    <sheet name="城步县2023年一般公共预算税收返还和转移支付预算表（分乡镇）" sheetId="65" r:id="rId9"/>
    <sheet name="城步县2023年政府一般债务限额和余额情况表" sheetId="66" r:id="rId10"/>
    <sheet name="城步县2023年政府性基金预算收支平衡表" sheetId="56" r:id="rId11"/>
    <sheet name="城步县2023年政府性基金收入预算表" sheetId="12" r:id="rId12"/>
    <sheet name="城步县2023年政府性基金预算支出预算表" sheetId="11" r:id="rId13"/>
    <sheet name="城步县2023年县本级政府性基金支出预算表 " sheetId="44" r:id="rId14"/>
    <sheet name="城步县2023年政府性基金转移支付表" sheetId="45" r:id="rId15"/>
    <sheet name="城步县2023年政府性基金转移支付表 (按地区分类)" sheetId="49" r:id="rId16"/>
    <sheet name="城步县2023年政府专项债务限额和余额情况表" sheetId="72" r:id="rId17"/>
    <sheet name="城步县2023年国有资本经营预算收支平衡表" sheetId="61" r:id="rId18"/>
    <sheet name="城步县2023年国有资本经营预算收入预算表" sheetId="59" r:id="rId19"/>
    <sheet name="城步县2023年国有资本经营预算支出预算表" sheetId="60" r:id="rId20"/>
    <sheet name="城步县2023年县本级国有资本经营预算支出表" sheetId="69" r:id="rId21"/>
    <sheet name="城步县2023年对下安排转移支付国有资本经营预算转移支付表" sheetId="54" r:id="rId22"/>
    <sheet name="城步县2023年社会保险基金收入预算表  " sheetId="57" r:id="rId23"/>
    <sheet name="城步县2023年社会保险基金支出预算表  " sheetId="58" r:id="rId24"/>
    <sheet name="城步县2023年县级公共财政拨款“三公经费”预算表" sheetId="43" r:id="rId25"/>
    <sheet name="城步县2023年地方政府债务限额和余额情况表" sheetId="64" r:id="rId26"/>
    <sheet name="城步县2023年新增地方一般债券资金分配情况表" sheetId="67" r:id="rId27"/>
    <sheet name="城步县2023年新增地方专项债券资金分配情况表" sheetId="68" r:id="rId28"/>
  </sheets>
  <definedNames>
    <definedName name="_xlnm._FilterDatabase" localSheetId="3" hidden="1">'城步县2023年一般公共预算支出预算表（按功能分类）'!$A$2:$E$1315</definedName>
    <definedName name="_xlnm.Print_Area">#N/A</definedName>
    <definedName name="_xlnm.Print_Titles" localSheetId="5">'城步县2023年县本级一般公共财政基本支出预算表(按经济分类）'!$1:$4</definedName>
    <definedName name="_xlnm.Print_Titles" localSheetId="12">城步县2023年政府性基金预算支出预算表!$2:$4</definedName>
    <definedName name="_xlnm.Print_Titles" localSheetId="11">城步县2023年政府性基金收入预算表!$2:$4</definedName>
    <definedName name="_xlnm.Print_Titles">#N/A</definedName>
    <definedName name="地区名称">#REF!</definedName>
    <definedName name="_xlnm.Print_Titles" localSheetId="13">'城步县2023年县本级政府性基金支出预算表 '!$1:$4</definedName>
    <definedName name="_xlnm.Print_Titles" localSheetId="1">城步县2023年一般公共预算收入预算表!$2:$4</definedName>
    <definedName name="_xlnm.Print_Titles" localSheetId="2">城步县2023年县本级一般公共预算收入预算表!$2:$3</definedName>
    <definedName name="_xlnm.Print_Titles" localSheetId="6">城步县2023年一般公共税收返还和转移支付预算表!$2:$4</definedName>
    <definedName name="_xlnm.Print_Titles" localSheetId="14">城步县2023年政府性基金转移支付表!$2:$4</definedName>
    <definedName name="_xlnm.Print_Titles" localSheetId="7">'城步县2023年一般公共税收返还和转移支付预算表 (按地区分类'!$2:$4</definedName>
    <definedName name="_xlnm.Print_Titles" localSheetId="15">'城步县2023年政府性基金转移支付表 (按地区分类)'!$2:$4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<sst xmlns="http://schemas.openxmlformats.org/spreadsheetml/2006/main" count="3828" uniqueCount="1937">
  <si>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</si>
  <si>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</si>
  <si>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</si>
  <si>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</si>
  <si>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</si>
  <si>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</si>
  <si>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</si>
  <si>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</si>
  <si>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</si>
  <si>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</si>
  <si>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</si>
  <si>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</si>
  <si>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</si>
  <si>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</si>
  <si>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</si>
  <si>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</si>
  <si>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</si>
  <si>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</si>
  <si>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</si>
  <si>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</si>
  <si>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</si>
  <si>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</si>
  <si>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</si>
  <si>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</si>
  <si>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</si>
  <si>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</si>
  <si>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</si>
  <si>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</si>
  <si>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</si>
  <si>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</si>
  <si>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</si>
  <si>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</si>
  <si>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</si>
  <si>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</si>
  <si>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</si>
  <si>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</si>
  <si>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</si>
  <si>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</si>
  <si>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</si>
  <si>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</si>
  <si>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</si>
  <si>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t>附件一：</t>
  </si>
  <si>
    <t>城步县2023年一般公共预算收入预算表</t>
  </si>
  <si>
    <t>单位：万元</t>
  </si>
  <si>
    <t>收入项目</t>
  </si>
  <si>
    <t>2023年预算数</t>
  </si>
  <si>
    <t>一、县级公共财政收入</t>
  </si>
  <si>
    <t>（一）税收收入</t>
  </si>
  <si>
    <t>1、增值税</t>
  </si>
  <si>
    <t>2、消费税</t>
  </si>
  <si>
    <t>3、企业所得税</t>
  </si>
  <si>
    <t>4、个人所得税</t>
  </si>
  <si>
    <t>5、资源税</t>
  </si>
  <si>
    <t>6、城市维护建设税</t>
  </si>
  <si>
    <t>7、房产税</t>
  </si>
  <si>
    <t>8、印花税</t>
  </si>
  <si>
    <t>9、城镇土地使用税</t>
  </si>
  <si>
    <t>10、土地增值税</t>
  </si>
  <si>
    <t>11、车船税</t>
  </si>
  <si>
    <t>12、耕地占用税</t>
  </si>
  <si>
    <t>13、契税</t>
  </si>
  <si>
    <t>14、环境保护税</t>
  </si>
  <si>
    <t>15、其他税收收入</t>
  </si>
  <si>
    <t>(二)非税收入</t>
  </si>
  <si>
    <t>1、专项收入</t>
  </si>
  <si>
    <t>其中：教育费附加收入、地方教育费附加</t>
  </si>
  <si>
    <t xml:space="preserve">     残疾人就业保障金收入</t>
  </si>
  <si>
    <t xml:space="preserve">     水利建设专项收入</t>
  </si>
  <si>
    <t>2、行政事业性收费收入</t>
  </si>
  <si>
    <t>3、罚没收入</t>
  </si>
  <si>
    <t>4、国有资源（资产）有偿使用收入</t>
  </si>
  <si>
    <t>5、捐赠收入</t>
  </si>
  <si>
    <t>6、政府住房基金收入</t>
  </si>
  <si>
    <t>7、其他收入</t>
  </si>
  <si>
    <t>二、上划省级收入</t>
  </si>
  <si>
    <t>1、上划省级增值税</t>
  </si>
  <si>
    <t>2、上划省级企业所得税</t>
  </si>
  <si>
    <t>3、上划省级个人所得税</t>
  </si>
  <si>
    <t>4、上划省级资源税</t>
  </si>
  <si>
    <t>5、上划省级城镇土地使用税</t>
  </si>
  <si>
    <t>6、上划省级环境保护税</t>
  </si>
  <si>
    <t>7、上划省级营业税清欠</t>
  </si>
  <si>
    <t>三、上划中央收入</t>
  </si>
  <si>
    <t>1、上划中央增值税</t>
  </si>
  <si>
    <t>2、上划中央消费税</t>
  </si>
  <si>
    <t>3、上划中央企业所得税</t>
  </si>
  <si>
    <t>4、上划中央个人所得税</t>
  </si>
  <si>
    <t>5、上划中央其他税收</t>
  </si>
  <si>
    <t>财政总收入合计</t>
  </si>
  <si>
    <t>附件二：</t>
  </si>
  <si>
    <t>城步县2023年县本级一般公共预算收入预算表</t>
  </si>
  <si>
    <t xml:space="preserve">                       单位：万元</t>
  </si>
  <si>
    <t>附件三：</t>
  </si>
  <si>
    <t>城步县2023年一般公共预算支出预算表（按功能分类）</t>
  </si>
  <si>
    <t xml:space="preserve">                                                                                  单位：万元</t>
  </si>
  <si>
    <t>科目编码</t>
  </si>
  <si>
    <t>科目名称</t>
  </si>
  <si>
    <t>2022年决算数</t>
  </si>
  <si>
    <t>备注</t>
  </si>
  <si>
    <t>一般公共预算支出合计</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</si>
  <si>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</si>
  <si>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</si>
  <si>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</si>
  <si>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</si>
  <si>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</si>
  <si>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</si>
  <si>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</si>
  <si>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</si>
  <si>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</si>
  <si>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</si>
  <si>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</si>
  <si>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</si>
  <si>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</si>
  <si>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</si>
  <si>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</si>
  <si>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</si>
  <si>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</si>
  <si>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</si>
  <si>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</si>
  <si>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</si>
  <si>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</si>
  <si>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</si>
  <si>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</si>
  <si>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</si>
  <si>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</si>
  <si>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</si>
  <si>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</si>
  <si>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</si>
  <si>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</si>
  <si>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</si>
  <si>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</si>
  <si>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</si>
  <si>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</si>
  <si>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</si>
  <si>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</si>
  <si>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</si>
  <si>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</si>
  <si>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</si>
  <si>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</si>
  <si>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</si>
  <si>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</si>
  <si>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</si>
  <si>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</si>
  <si>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</si>
  <si>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</si>
  <si>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</si>
  <si>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</si>
  <si>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</si>
  <si>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</si>
  <si>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</si>
  <si>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</si>
  <si>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</si>
  <si>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</si>
  <si>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</si>
  <si>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</si>
  <si>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</si>
  <si>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</si>
  <si>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</si>
  <si>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</si>
  <si>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</si>
  <si>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</si>
  <si>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</si>
  <si>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</si>
  <si>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</si>
  <si>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</si>
  <si>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</si>
  <si>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</si>
  <si>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</si>
  <si>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</si>
  <si>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</si>
  <si>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</si>
  <si>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</si>
  <si>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</si>
  <si>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</si>
  <si>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</si>
  <si>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</si>
  <si>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</si>
  <si>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</si>
  <si>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</si>
  <si>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</si>
  <si>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</si>
  <si>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</si>
  <si>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</si>
  <si>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</si>
  <si>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</si>
  <si>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</si>
  <si>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</si>
  <si>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</si>
  <si>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</si>
  <si>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</si>
  <si>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</si>
  <si>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</si>
  <si>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</si>
  <si>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</si>
  <si>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</si>
  <si>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</si>
  <si>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</si>
  <si>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</si>
  <si>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</si>
  <si>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</si>
  <si>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</si>
  <si>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</si>
  <si>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</si>
  <si>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</si>
  <si>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</si>
  <si>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</si>
  <si>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</si>
  <si>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</si>
  <si>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</si>
  <si>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</si>
  <si>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</si>
  <si>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</si>
  <si>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</si>
  <si>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</si>
  <si>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</si>
  <si>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</si>
  <si>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</si>
  <si>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</si>
  <si>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</si>
  <si>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</si>
  <si>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</si>
  <si>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</si>
  <si>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</si>
  <si>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</si>
  <si>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</si>
  <si>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</si>
  <si>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</si>
  <si>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</si>
  <si>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</si>
  <si>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</si>
  <si>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</si>
  <si>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</si>
  <si>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</si>
  <si>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</si>
  <si>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</si>
  <si>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</si>
  <si>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</si>
  <si>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</si>
  <si>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</si>
  <si>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</si>
  <si>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</si>
  <si>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</si>
  <si>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</si>
  <si>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</si>
  <si>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</si>
  <si>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</si>
  <si>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</si>
  <si>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</si>
  <si>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</si>
  <si>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</si>
  <si>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</si>
  <si>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</si>
  <si>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</si>
  <si>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</si>
  <si>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</si>
  <si>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</si>
  <si>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</si>
  <si>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</si>
  <si>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</si>
  <si>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</si>
  <si>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</si>
  <si>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</si>
  <si>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</si>
  <si>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</si>
  <si>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</si>
  <si>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</si>
  <si>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</si>
  <si>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</si>
  <si>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</si>
  <si>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</si>
  <si>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</si>
  <si>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</si>
  <si>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</si>
  <si>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</si>
  <si>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</si>
  <si>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</si>
  <si>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</si>
  <si>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</si>
  <si>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</si>
  <si>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</si>
  <si>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</si>
  <si>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</si>
  <si>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</si>
  <si>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</si>
  <si>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</si>
  <si>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</si>
  <si>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</si>
  <si>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</si>
  <si>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</si>
  <si>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</si>
  <si>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</si>
  <si>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</si>
  <si>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</si>
  <si>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</si>
  <si>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</si>
  <si>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</si>
  <si>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</si>
  <si>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</si>
  <si>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</si>
  <si>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</si>
  <si>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</si>
  <si>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</si>
  <si>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</si>
  <si>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</si>
  <si>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</si>
  <si>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</si>
  <si>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</si>
  <si>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</si>
  <si>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</si>
  <si>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</si>
  <si>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</si>
  <si>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</si>
  <si>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</si>
  <si>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</si>
  <si>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</si>
  <si>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</si>
  <si>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</si>
  <si>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</si>
  <si>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</si>
  <si>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</si>
  <si>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</si>
  <si>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</si>
  <si>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</si>
  <si>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</si>
  <si>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</si>
  <si>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</si>
  <si>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</si>
  <si>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</si>
  <si>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</si>
  <si>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</si>
  <si>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</si>
  <si>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</si>
  <si>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</si>
  <si>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</si>
  <si>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</si>
  <si>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</si>
  <si>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</si>
  <si>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</si>
  <si>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</si>
  <si>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</si>
  <si>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</si>
  <si>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</si>
  <si>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</si>
  <si>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</si>
  <si>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</si>
  <si>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</si>
  <si>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</si>
  <si>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</si>
  <si>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</si>
  <si>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</si>
  <si>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</si>
  <si>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</si>
  <si>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</si>
  <si>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</si>
  <si>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</si>
  <si>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</si>
  <si>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</si>
  <si>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</si>
  <si>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</si>
  <si>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</si>
  <si>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</si>
  <si>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</si>
  <si>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</si>
  <si>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</si>
  <si>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</si>
  <si>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</si>
  <si>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</si>
  <si>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</si>
  <si>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</si>
  <si>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</si>
  <si>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</si>
  <si>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</si>
  <si>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</si>
  <si>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</si>
  <si>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</si>
  <si>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</si>
  <si>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</si>
  <si>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</si>
  <si>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</si>
  <si>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</si>
  <si>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</si>
  <si>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</si>
  <si>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</si>
  <si>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</si>
  <si>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</si>
  <si>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</si>
  <si>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</si>
  <si>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</si>
  <si>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</si>
  <si>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</si>
  <si>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</si>
  <si>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</si>
  <si>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</si>
  <si>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</si>
  <si>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</si>
  <si>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</si>
  <si>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</si>
  <si>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</si>
  <si>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</si>
  <si>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</si>
  <si>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</si>
  <si>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</si>
  <si>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</si>
  <si>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</si>
  <si>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</si>
  <si>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</si>
  <si>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</si>
  <si>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</si>
  <si>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</si>
  <si>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</si>
  <si>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</si>
  <si>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</si>
  <si>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</si>
  <si>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</si>
  <si>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</si>
  <si>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</si>
  <si>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</si>
  <si>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</si>
  <si>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</si>
  <si>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</si>
  <si>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</si>
  <si>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</si>
  <si>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</si>
  <si>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</si>
  <si>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</si>
  <si>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</si>
  <si>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</si>
  <si>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</si>
  <si>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</si>
  <si>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</si>
  <si>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</si>
  <si>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</si>
  <si>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</si>
  <si>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</si>
  <si>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</si>
  <si>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</si>
  <si>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</si>
  <si>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</si>
  <si>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</si>
  <si>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</si>
  <si>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</si>
  <si>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</si>
  <si>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</si>
  <si>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</si>
  <si>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</si>
  <si>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</si>
  <si>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</si>
  <si>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</si>
  <si>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</si>
  <si>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</si>
  <si>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</si>
  <si>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</si>
  <si>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</si>
  <si>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</si>
  <si>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</si>
  <si>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</si>
  <si>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</si>
  <si>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</si>
  <si>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</si>
  <si>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</si>
  <si>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</si>
  <si>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</si>
  <si>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</si>
  <si>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</si>
  <si>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</si>
  <si>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</si>
  <si>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</si>
  <si>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</si>
  <si>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</si>
  <si>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</si>
  <si>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</si>
  <si>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</si>
  <si>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</si>
  <si>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</si>
  <si>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</si>
  <si>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</si>
  <si>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</si>
  <si>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</si>
  <si>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</si>
  <si>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</si>
  <si>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</si>
  <si>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</si>
  <si>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</si>
  <si>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</si>
  <si>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</si>
  <si>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</si>
  <si>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</si>
  <si>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</si>
  <si>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</si>
  <si>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</si>
  <si>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</si>
  <si>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</si>
  <si>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</si>
  <si>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</si>
  <si>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</si>
  <si>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</si>
  <si>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</si>
  <si>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</si>
  <si>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</si>
  <si>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</si>
  <si>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</si>
  <si>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</si>
  <si>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</si>
  <si>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</si>
  <si>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</si>
  <si>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</si>
  <si>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</si>
  <si>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</si>
  <si>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</si>
  <si>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</si>
  <si>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</si>
  <si>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</si>
  <si>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</si>
  <si>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</si>
  <si>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</si>
  <si>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</si>
  <si>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</si>
  <si>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</si>
  <si>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</si>
  <si>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</si>
  <si>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</si>
  <si>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</si>
  <si>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</si>
  <si>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</si>
  <si>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</si>
  <si>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</si>
  <si>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</si>
  <si>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</si>
  <si>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</si>
  <si>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</si>
  <si>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</si>
  <si>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</si>
  <si>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</si>
  <si>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</si>
  <si>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</si>
  <si>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</si>
  <si>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</si>
  <si>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</si>
  <si>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</si>
  <si>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</si>
  <si>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</si>
  <si>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</si>
  <si>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</si>
  <si>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</si>
  <si>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</si>
  <si>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</si>
  <si>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</si>
  <si>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</si>
  <si>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</si>
  <si>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</si>
  <si>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</si>
  <si>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</si>
  <si>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</si>
  <si>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</si>
  <si>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</si>
  <si>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</si>
  <si>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</si>
  <si>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</si>
  <si>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</si>
  <si>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</si>
  <si>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</si>
  <si>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</si>
  <si>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</si>
  <si>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</si>
  <si>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</si>
  <si>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</si>
  <si>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</si>
  <si>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</si>
  <si>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</si>
  <si>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</si>
  <si>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</si>
  <si>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</si>
  <si>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</si>
  <si>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</si>
  <si>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</si>
  <si>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</si>
  <si>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</si>
  <si>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</si>
  <si>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</si>
  <si>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</si>
  <si>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</si>
  <si>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</si>
  <si>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</si>
  <si>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</si>
  <si>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</si>
  <si>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</si>
  <si>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</si>
  <si>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</si>
  <si>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</si>
  <si>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</si>
  <si>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</si>
  <si>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</si>
  <si>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</si>
  <si>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</si>
  <si>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</si>
  <si>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</si>
  <si>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</si>
  <si>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</si>
  <si>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</si>
  <si>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</si>
  <si>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</si>
  <si>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</si>
  <si>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</si>
  <si>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</si>
  <si>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</si>
  <si>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</si>
  <si>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</si>
  <si>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</si>
  <si>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</si>
  <si>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</si>
  <si>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</si>
  <si>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</si>
  <si>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</si>
  <si>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</si>
  <si>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</si>
  <si>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</si>
  <si>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</si>
  <si>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</si>
  <si>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</si>
  <si>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</si>
  <si>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</si>
  <si>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</si>
  <si>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</si>
  <si>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</si>
  <si>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</si>
  <si>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</si>
  <si>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</si>
  <si>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</si>
  <si>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</si>
  <si>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</si>
  <si>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</si>
  <si>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</si>
  <si>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</si>
  <si>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</si>
  <si>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</si>
  <si>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</si>
  <si>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</si>
  <si>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</si>
  <si>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</si>
  <si>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</si>
  <si>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</si>
  <si>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</si>
  <si>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</si>
  <si>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</si>
  <si>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</si>
  <si>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</si>
  <si>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</si>
  <si>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</si>
  <si>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</si>
  <si>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</si>
  <si>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</si>
  <si>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</si>
  <si>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</si>
  <si>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</si>
  <si>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</si>
  <si>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</si>
  <si>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</si>
  <si>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</si>
  <si>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</si>
  <si>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</si>
  <si>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</si>
  <si>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</si>
  <si>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</si>
  <si>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</si>
  <si>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</si>
  <si>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</si>
  <si>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</si>
  <si>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</si>
  <si>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</si>
  <si>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</si>
  <si>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</si>
  <si>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</si>
  <si>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</si>
  <si>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</si>
  <si>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</si>
  <si>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</si>
  <si>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</si>
  <si>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</si>
  <si>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</si>
  <si>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</si>
  <si>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</si>
  <si>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</si>
  <si>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</si>
  <si>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</si>
  <si>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</si>
  <si>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</si>
  <si>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</si>
  <si>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</si>
  <si>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</si>
  <si>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</si>
  <si>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</si>
  <si>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</si>
  <si>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</si>
  <si>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</si>
  <si>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</si>
  <si>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</si>
  <si>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</si>
  <si>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</si>
  <si>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</si>
  <si>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</si>
  <si>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</si>
  <si>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</si>
  <si>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</si>
  <si>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</si>
  <si>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</si>
  <si>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</si>
  <si>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</si>
  <si>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</si>
  <si>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</si>
  <si>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</si>
  <si>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</si>
  <si>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</si>
  <si>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</si>
  <si>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</si>
  <si>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</si>
  <si>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</si>
  <si>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</si>
  <si>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</si>
  <si>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</si>
  <si>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</si>
  <si>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</si>
  <si>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</si>
  <si>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</si>
  <si>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</si>
  <si>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</si>
  <si>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</si>
  <si>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</si>
  <si>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</si>
  <si>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</si>
  <si>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</si>
  <si>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</si>
  <si>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</si>
  <si>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</si>
  <si>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</si>
  <si>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</si>
  <si>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</si>
  <si>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</si>
  <si>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</si>
  <si>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</si>
  <si>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</si>
  <si>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</si>
  <si>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</si>
  <si>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</si>
  <si>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</si>
  <si>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</si>
  <si>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</si>
  <si>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</si>
  <si>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</si>
  <si>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</si>
  <si>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</si>
  <si>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</si>
  <si>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</si>
  <si>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</si>
  <si>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</si>
  <si>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</si>
  <si>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</si>
  <si>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</si>
  <si>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</si>
  <si>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</si>
  <si>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</si>
  <si>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</si>
  <si>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</si>
  <si>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</si>
  <si>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</si>
  <si>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</si>
  <si>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</si>
  <si>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</si>
  <si>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</si>
  <si>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</si>
  <si>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</si>
  <si>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</si>
  <si>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</si>
  <si>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</si>
  <si>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</si>
  <si>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</si>
  <si>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</si>
  <si>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</si>
  <si>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</si>
  <si>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</si>
  <si>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</si>
  <si>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</si>
  <si>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</si>
  <si>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</si>
  <si>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</si>
  <si>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</si>
  <si>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</si>
  <si>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</si>
  <si>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</si>
  <si>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</si>
  <si>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</si>
  <si>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</si>
  <si>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</si>
  <si>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</si>
  <si>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</si>
  <si>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</si>
  <si>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</si>
  <si>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</si>
  <si>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</si>
  <si>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</si>
  <si>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</si>
  <si>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</si>
  <si>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</si>
  <si>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</si>
  <si>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</si>
  <si>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</si>
  <si>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</si>
  <si>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</si>
  <si>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</si>
  <si>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</si>
  <si>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</si>
  <si>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</si>
  <si>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</si>
  <si>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</si>
  <si>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</si>
  <si>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</si>
  <si>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</si>
  <si>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</si>
  <si>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</si>
  <si>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</si>
  <si>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</si>
  <si>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</si>
  <si>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</si>
  <si>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</si>
  <si>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</si>
  <si>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</si>
  <si>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</si>
  <si>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</si>
  <si>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</si>
  <si>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</si>
  <si>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</si>
  <si>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</si>
  <si>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</si>
  <si>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</si>
  <si>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</si>
  <si>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</si>
  <si>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</si>
  <si>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</si>
  <si>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</si>
  <si>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</si>
  <si>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</si>
  <si>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</si>
  <si>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</si>
  <si>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</si>
  <si>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</si>
  <si>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</si>
  <si>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</si>
  <si>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</si>
  <si>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</si>
  <si>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</si>
  <si>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</si>
  <si>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</si>
  <si>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</si>
  <si>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</si>
  <si>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</si>
  <si>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</si>
  <si>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</si>
  <si>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</si>
  <si>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</si>
  <si>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</si>
  <si>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</si>
  <si>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</si>
  <si>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</si>
  <si>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</si>
  <si>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</si>
  <si>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</si>
  <si>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</si>
  <si>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</si>
  <si>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</si>
  <si>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</si>
  <si>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</si>
  <si>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</si>
  <si>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</si>
  <si>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</si>
  <si>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</si>
  <si>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</si>
  <si>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</si>
  <si>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</si>
  <si>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</si>
  <si>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</si>
  <si>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</si>
  <si>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</si>
  <si>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</si>
  <si>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</si>
  <si>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</si>
  <si>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</si>
  <si>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</si>
  <si>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</si>
  <si>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</si>
  <si>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</si>
  <si>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</si>
  <si>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</si>
  <si>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</si>
  <si>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</si>
  <si>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</si>
  <si>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</si>
  <si>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</si>
  <si>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</si>
  <si>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</si>
  <si>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</si>
  <si>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</si>
  <si>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</si>
  <si>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</si>
  <si>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</si>
  <si>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</si>
  <si>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</si>
  <si>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</si>
  <si>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</si>
  <si>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</si>
  <si>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</si>
  <si>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</si>
  <si>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</si>
  <si>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</si>
  <si>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</si>
  <si>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</si>
  <si>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</si>
  <si>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</si>
  <si>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</si>
  <si>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</si>
  <si>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</si>
  <si>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</si>
  <si>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</si>
  <si>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</si>
  <si>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</si>
  <si>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</si>
  <si>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</si>
  <si>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</si>
  <si>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</si>
  <si>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</si>
  <si>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</si>
  <si>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</si>
  <si>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</si>
  <si>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</si>
  <si>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</si>
  <si>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</si>
  <si>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</si>
  <si>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</si>
  <si>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</si>
  <si>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</si>
  <si>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</si>
  <si>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</si>
  <si>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</si>
  <si>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</si>
  <si>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</si>
  <si>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</si>
  <si>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</si>
  <si>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</si>
  <si>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</si>
  <si>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</si>
  <si>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</si>
  <si>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</si>
  <si>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</si>
  <si>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</si>
  <si>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</si>
  <si>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</si>
  <si>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</si>
  <si>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</si>
  <si>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</si>
  <si>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</si>
  <si>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</si>
  <si>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</si>
  <si>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</si>
  <si>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</si>
  <si>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</si>
  <si>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</si>
  <si>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</si>
  <si>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</si>
  <si>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</si>
  <si>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</si>
  <si>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</si>
  <si>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</si>
  <si>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</si>
  <si>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</si>
  <si>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</si>
  <si>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</si>
  <si>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</si>
  <si>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</si>
  <si>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</si>
  <si>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</si>
  <si>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</si>
  <si>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</si>
  <si>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</si>
  <si>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</si>
  <si>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</si>
  <si>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</si>
  <si>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</si>
  <si>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</si>
  <si>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</si>
  <si>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</si>
  <si>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</si>
  <si>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</si>
  <si>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</si>
  <si>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</si>
  <si>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</si>
  <si>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</si>
  <si>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</si>
  <si>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</si>
  <si>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</si>
  <si>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</si>
  <si>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</si>
  <si>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</si>
  <si>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</si>
  <si>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</si>
  <si>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</si>
  <si>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</si>
  <si>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</si>
  <si>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</si>
  <si>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</si>
  <si>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</si>
  <si>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</si>
  <si>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</si>
  <si>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</si>
  <si>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</si>
  <si>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</si>
  <si>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</si>
  <si>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</si>
  <si>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</si>
  <si>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</si>
  <si>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</si>
  <si>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</si>
  <si>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</si>
  <si>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</si>
  <si>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</si>
  <si>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</si>
  <si>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</si>
  <si>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</si>
  <si>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</si>
  <si>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</si>
  <si>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</si>
  <si>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</si>
  <si>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</si>
  <si>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</si>
  <si>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</si>
  <si>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</si>
  <si>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</si>
  <si>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</si>
  <si>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</si>
  <si>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</si>
  <si>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</si>
  <si>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</si>
  <si>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</si>
  <si>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</si>
  <si>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</si>
  <si>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</si>
  <si>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</si>
  <si>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</si>
  <si>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</si>
  <si>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</si>
  <si>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</si>
  <si>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</si>
  <si>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</si>
  <si>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</si>
  <si>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</si>
  <si>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</si>
  <si>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</si>
  <si>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</si>
  <si>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</si>
  <si>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</si>
  <si>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</si>
  <si>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</si>
  <si>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</si>
  <si>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</si>
  <si>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</si>
  <si>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</si>
  <si>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</si>
  <si>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</si>
  <si>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</si>
  <si>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</si>
  <si>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</si>
  <si>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</si>
  <si>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</si>
  <si>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</si>
  <si>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</si>
  <si>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</si>
  <si>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</si>
  <si>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</si>
  <si>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</si>
  <si>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</si>
  <si>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</si>
  <si>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</si>
  <si>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</si>
  <si>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</si>
  <si>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</si>
  <si>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</si>
  <si>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</si>
  <si>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</si>
  <si>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</si>
  <si>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</si>
  <si>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</si>
  <si>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</si>
  <si>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</si>
  <si>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</si>
  <si>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</si>
  <si>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</si>
  <si>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</si>
  <si>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</si>
  <si>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预备费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</si>
  <si>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</si>
  <si>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</si>
  <si>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</si>
  <si>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</si>
  <si>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</si>
  <si>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</si>
  <si>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</si>
  <si>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</si>
  <si>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</si>
  <si>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</si>
  <si>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</si>
  <si>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</si>
  <si>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</si>
  <si>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</si>
  <si>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</si>
  <si>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</si>
  <si>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</si>
  <si>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</si>
  <si>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</si>
  <si>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附件四：</t>
  </si>
  <si>
    <t>城步县2023年县本级一般公共预算支出预算表（按功能分类）</t>
  </si>
  <si>
    <t>附件五：</t>
  </si>
  <si>
    <t xml:space="preserve">城步县2023年县本级一般公共预算支出预算表 (按经济分类） </t>
  </si>
  <si>
    <t xml:space="preserve">                                                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</si>
  <si>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</si>
  <si>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</si>
  <si>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</si>
  <si>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</si>
  <si>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</si>
  <si>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</si>
  <si>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</si>
  <si>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</si>
  <si>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</si>
  <si>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</si>
  <si>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</si>
  <si>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</si>
  <si>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</si>
  <si>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</si>
  <si>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</si>
  <si>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</si>
  <si>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</si>
  <si>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</si>
  <si>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</si>
  <si>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</si>
  <si>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</si>
  <si>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</si>
  <si>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</si>
  <si>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</si>
  <si>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</si>
  <si>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 xml:space="preserve">     公务用车购置</t>
  </si>
  <si>
    <t xml:space="preserve">     设备购置</t>
  </si>
  <si>
    <t xml:space="preserve">     大型修缮</t>
  </si>
  <si>
    <t xml:space="preserve">     其他资本性支出</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</si>
  <si>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</si>
  <si>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</si>
  <si>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</si>
  <si>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</si>
  <si>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</si>
  <si>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</si>
  <si>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</si>
  <si>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</si>
  <si>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</si>
  <si>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</si>
  <si>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其他对企业的补助</t>
  </si>
  <si>
    <t>八、对企业资本性支出</t>
  </si>
  <si>
    <t xml:space="preserve">      资本金注入（一）</t>
  </si>
  <si>
    <t xml:space="preserve">       资本金注入（二）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</si>
  <si>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</si>
  <si>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</si>
  <si>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</si>
  <si>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</si>
  <si>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</si>
  <si>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</si>
  <si>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</si>
  <si>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对社会保障基金补助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</si>
  <si>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</si>
  <si>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</si>
  <si>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</si>
  <si>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</si>
  <si>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</si>
  <si>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</si>
  <si>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十二、其他支出</t>
  </si>
  <si>
    <t xml:space="preserve">     国家赔偿费支出</t>
  </si>
  <si>
    <t xml:space="preserve">     对民间非营利组织和群众性自   治组织补贴</t>
  </si>
  <si>
    <t xml:space="preserve">     经常性赠与</t>
  </si>
  <si>
    <t xml:space="preserve">     资本性赠与</t>
  </si>
  <si>
    <t xml:space="preserve">     其他支出</t>
  </si>
  <si>
    <t>支出合计</t>
  </si>
  <si>
    <t>附件六:</t>
  </si>
  <si>
    <t>城步县2023年一般公共税收返还和转移支付预算表</t>
  </si>
  <si>
    <r>
      <rPr>
        <sz val="12"/>
        <rFont val="宋体"/>
        <charset val="134"/>
      </rPr>
      <t>项</t>
    </r>
    <r>
      <rPr>
        <sz val="12"/>
        <rFont val="Times New Roman"/>
        <charset val="0"/>
      </rPr>
      <t xml:space="preserve">          </t>
    </r>
    <r>
      <rPr>
        <sz val="12"/>
        <rFont val="宋体"/>
        <charset val="134"/>
      </rPr>
      <t>目</t>
    </r>
  </si>
  <si>
    <r>
      <rPr>
        <sz val="12"/>
        <rFont val="Times New Roman"/>
        <charset val="0"/>
      </rPr>
      <t>2023</t>
    </r>
    <r>
      <rPr>
        <sz val="12"/>
        <rFont val="宋体"/>
        <charset val="0"/>
      </rPr>
      <t>年预算数</t>
    </r>
  </si>
  <si>
    <t>一、 返还性收入</t>
  </si>
  <si>
    <t>1100102所得税基数返还收入</t>
  </si>
  <si>
    <t>1100103成品油税费改革税收返还收入</t>
  </si>
  <si>
    <t>1100104增值税税收返还收入</t>
  </si>
  <si>
    <t>1100105消费税税收返还收入</t>
  </si>
  <si>
    <t>1100199其他返还性收入</t>
  </si>
  <si>
    <t xml:space="preserve">      其他税收返还收入</t>
  </si>
  <si>
    <t>二、一般性转移支付收入</t>
  </si>
  <si>
    <t>1100201体制补助收入</t>
  </si>
  <si>
    <t>1100202均衡性转移支付收入</t>
  </si>
  <si>
    <t>1100207县级基本财力保障机制奖补资金收入</t>
  </si>
  <si>
    <t>1100208结算补助收入</t>
  </si>
  <si>
    <t>1100212资源枯竭型城市转移支付补助收入</t>
  </si>
  <si>
    <r>
      <rPr>
        <sz val="11"/>
        <color theme="1"/>
        <rFont val="Times New Roman"/>
        <charset val="134"/>
      </rPr>
      <t>1100214</t>
    </r>
    <r>
      <rPr>
        <sz val="11"/>
        <color theme="1"/>
        <rFont val="宋体"/>
        <charset val="134"/>
      </rPr>
      <t>企业事业单位划转补助收入</t>
    </r>
  </si>
  <si>
    <t>1100225产粮（油）大县奖励资金收入</t>
  </si>
  <si>
    <t>1100226重点生态功能区转移支付收入</t>
  </si>
  <si>
    <t>1100227固定数额补助收入</t>
  </si>
  <si>
    <t>1100228革命老区转移支付收入</t>
  </si>
  <si>
    <t>1100229民族地区转移支付收入</t>
  </si>
  <si>
    <t>1100231欠发达地区转移支付收入</t>
  </si>
  <si>
    <t>1100241一般公共服务共同财政事权转移支付收入</t>
  </si>
  <si>
    <t>1100244公共安全共同财政事权转移支付收入</t>
  </si>
  <si>
    <t>1100245教育共同财政事权转移支付收入</t>
  </si>
  <si>
    <t>1100246科学技术共同财政事权转移支付收入</t>
  </si>
  <si>
    <t>1100247文化旅游体育与传媒共同财政事权转移支付收入</t>
  </si>
  <si>
    <t>1100248社会保障与就业共同财政事权转移支付收入</t>
  </si>
  <si>
    <t>1100249医疗卫生共同财政事权转移支付收入</t>
  </si>
  <si>
    <t>1100250节能环保共同财政事权转移支付收入</t>
  </si>
  <si>
    <t>1100252农林水共同财政事权转移支付收入</t>
  </si>
  <si>
    <t>1100253交通运输共同财政事权转移支付收入</t>
  </si>
  <si>
    <t>1100254资源勘探工业信息等共同财政事权转移支付收入</t>
  </si>
  <si>
    <t>1100258住房保障共同财政事权转移支付收入</t>
  </si>
  <si>
    <t>1100259粮油物资储备共同财政事权转移支付收入</t>
  </si>
  <si>
    <t>1100260灾害防治及应急管理共同财政事权转移支付收入</t>
  </si>
  <si>
    <t>1100296增值税留抵退税转移支付收入</t>
  </si>
  <si>
    <t>1100297其他增值税留抵退税转移支付收入</t>
  </si>
  <si>
    <t>1100298补充县级财力转移支付收入</t>
  </si>
  <si>
    <t>1100299其他一般性转移支付收入</t>
  </si>
  <si>
    <t>（三）专项转移支付收入</t>
  </si>
  <si>
    <t>1100301一般公共服务</t>
  </si>
  <si>
    <t>1100303国防</t>
  </si>
  <si>
    <t>1100304公共安全</t>
  </si>
  <si>
    <t>1100305教育</t>
  </si>
  <si>
    <t>1100306科学技术</t>
  </si>
  <si>
    <t>1100307文化旅游体育与传媒</t>
  </si>
  <si>
    <t>1100308社会保障和就业</t>
  </si>
  <si>
    <t>1100310卫生健康</t>
  </si>
  <si>
    <t>1100311节能环保</t>
  </si>
  <si>
    <t>1100312城乡社区</t>
  </si>
  <si>
    <t>1100313农林水</t>
  </si>
  <si>
    <t>1100314交通运输</t>
  </si>
  <si>
    <t>1100315资源勘探工业信息等</t>
  </si>
  <si>
    <t>1100316商业服务业等</t>
  </si>
  <si>
    <t>1100317金融</t>
  </si>
  <si>
    <t>1100320自然资源海洋气象等</t>
  </si>
  <si>
    <t>1100321住房保障</t>
  </si>
  <si>
    <t>1100322粮油物资储备</t>
  </si>
  <si>
    <t>1100324灾害防治及应急管理</t>
  </si>
  <si>
    <t>1100399其他收入</t>
  </si>
  <si>
    <t>上级补助收入合计</t>
  </si>
  <si>
    <t>附件七:</t>
  </si>
  <si>
    <t>城步县2023年一般公共税收返还和转移支付预算表       （按地区分类）</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</si>
  <si>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</si>
  <si>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</si>
  <si>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</si>
  <si>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</si>
  <si>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</si>
  <si>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</si>
  <si>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</si>
  <si>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</si>
  <si>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</si>
  <si>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</si>
  <si>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</si>
  <si>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</si>
  <si>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</si>
  <si>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</si>
  <si>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</si>
  <si>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</si>
  <si>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</si>
  <si>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</si>
  <si>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</si>
  <si>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</si>
  <si>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</si>
  <si>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</si>
  <si>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社会保障与就业共同财政事权转移支付收入</t>
  </si>
  <si>
    <t xml:space="preserve">    卫生健康共同财政事权转移支付收入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</si>
  <si>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</si>
  <si>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</si>
  <si>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</si>
  <si>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</si>
  <si>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</si>
  <si>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</si>
  <si>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其他一般性转移支付收入</t>
  </si>
  <si>
    <t>三、专项转移支付收入</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</si>
  <si>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</si>
  <si>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</si>
  <si>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</si>
  <si>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</si>
  <si>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</si>
  <si>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</si>
  <si>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</si>
  <si>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</si>
  <si>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</si>
  <si>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</si>
  <si>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</si>
  <si>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</si>
  <si>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</si>
  <si>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</si>
  <si>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</si>
  <si>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</si>
  <si>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</si>
  <si>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</si>
  <si>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</si>
  <si>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</si>
  <si>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</si>
  <si>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附件八:</t>
  </si>
  <si>
    <t>城步县2023年一般公共预算税收返还和转移支付预算表（分乡镇）</t>
  </si>
  <si>
    <t xml:space="preserve">                                                                                          单位：万元</t>
  </si>
  <si>
    <t>乡镇（街道）</t>
  </si>
  <si>
    <t>税收返还</t>
  </si>
  <si>
    <t>一般性转移支付</t>
  </si>
  <si>
    <t>专项转移支付</t>
  </si>
  <si>
    <t>合计</t>
  </si>
  <si>
    <t>1、城步县儒林镇人民政府</t>
  </si>
  <si>
    <t>2、城步县茅坪镇人民政府</t>
  </si>
  <si>
    <t>3、城步县蒋坊乡人民政府</t>
  </si>
  <si>
    <t>4、城步县西岩镇人民政府</t>
  </si>
  <si>
    <t>5、城步县金紫乡人民政府</t>
  </si>
  <si>
    <t>6、城步县威溪乡人民政府</t>
  </si>
  <si>
    <t>7、城步县丹口镇人民政府</t>
  </si>
  <si>
    <t>8、城步县长安营镇人民政府</t>
  </si>
  <si>
    <t>9、城步县白毛坪镇人民政府</t>
  </si>
  <si>
    <t>10、城步县兰蓉乡人民政府</t>
  </si>
  <si>
    <t>11、城步县汀坪乡人民政府</t>
  </si>
  <si>
    <t>12、城步县五团镇人民政府</t>
  </si>
  <si>
    <t>13、城步县土桥农管理区人民政府</t>
  </si>
  <si>
    <t>说明：2023年城步县没有对乡镇（街道）安排税收返还和转移支付补助预算。</t>
  </si>
  <si>
    <t>附件九:</t>
  </si>
  <si>
    <t>城步县2023年政府一般债务限额和余额情况表</t>
  </si>
  <si>
    <t xml:space="preserve">                                      单位：万元</t>
  </si>
  <si>
    <t>项           目</t>
  </si>
  <si>
    <t>金额</t>
  </si>
  <si>
    <t>一、一般债务限额</t>
  </si>
  <si>
    <t>2023年省厅核定我县的债务限额未下达</t>
  </si>
  <si>
    <t>二、一般债务余额</t>
  </si>
  <si>
    <t>2023年再融资和新增债券发行额度未定，2023年地方政府债务余额年初预算时无法统计</t>
  </si>
  <si>
    <r>
      <rPr>
        <sz val="12"/>
        <rFont val="宋体"/>
        <charset val="134"/>
      </rPr>
      <t>附件十</t>
    </r>
    <r>
      <rPr>
        <sz val="12"/>
        <rFont val="Times New Roman"/>
        <charset val="134"/>
      </rPr>
      <t>:</t>
    </r>
  </si>
  <si>
    <t>城步县2023年政府基金预算收支平衡表</t>
  </si>
  <si>
    <t xml:space="preserve">                                                                             单位：万元</t>
  </si>
  <si>
    <r>
      <rPr>
        <b/>
        <sz val="12"/>
        <rFont val="宋体"/>
        <charset val="134"/>
      </rPr>
      <t>收</t>
    </r>
    <r>
      <rPr>
        <b/>
        <sz val="14"/>
        <rFont val="宋体"/>
        <charset val="134"/>
      </rPr>
      <t>入</t>
    </r>
  </si>
  <si>
    <r>
      <rPr>
        <b/>
        <sz val="12"/>
        <rFont val="宋体"/>
        <charset val="134"/>
      </rPr>
      <t>支</t>
    </r>
    <r>
      <rPr>
        <b/>
        <sz val="14"/>
        <rFont val="宋体"/>
        <charset val="134"/>
      </rPr>
      <t>出</t>
    </r>
  </si>
  <si>
    <r>
      <rPr>
        <b/>
        <sz val="12"/>
        <rFont val="宋体"/>
        <charset val="134"/>
      </rPr>
      <t>项目</t>
    </r>
  </si>
  <si>
    <r>
      <rPr>
        <sz val="12"/>
        <rFont val="Times New Roman"/>
        <charset val="134"/>
      </rPr>
      <t>2022</t>
    </r>
    <r>
      <rPr>
        <sz val="12"/>
        <rFont val="宋体"/>
        <charset val="134"/>
      </rPr>
      <t>年执行数</t>
    </r>
  </si>
  <si>
    <r>
      <rPr>
        <sz val="12"/>
        <rFont val="Times New Roman"/>
        <charset val="134"/>
      </rPr>
      <t>2023</t>
    </r>
    <r>
      <rPr>
        <sz val="12"/>
        <rFont val="宋体"/>
        <charset val="134"/>
      </rPr>
      <t>年预算数</t>
    </r>
  </si>
  <si>
    <t>项目</t>
  </si>
  <si>
    <r>
      <rPr>
        <sz val="11"/>
        <rFont val="宋体"/>
        <charset val="134"/>
      </rPr>
      <t>地方收入</t>
    </r>
  </si>
  <si>
    <r>
      <rPr>
        <sz val="11"/>
        <rFont val="宋体"/>
        <charset val="134"/>
      </rPr>
      <t>本级支出</t>
    </r>
  </si>
  <si>
    <r>
      <rPr>
        <sz val="11"/>
        <rFont val="宋体"/>
        <charset val="134"/>
      </rPr>
      <t>上级补助收入</t>
    </r>
  </si>
  <si>
    <r>
      <rPr>
        <sz val="11"/>
        <rFont val="宋体"/>
        <charset val="134"/>
      </rPr>
      <t>上解支出</t>
    </r>
  </si>
  <si>
    <r>
      <rPr>
        <sz val="11"/>
        <rFont val="宋体"/>
        <charset val="134"/>
      </rPr>
      <t>地方政府一般债务收入</t>
    </r>
  </si>
  <si>
    <t>体制上解支出</t>
  </si>
  <si>
    <r>
      <rPr>
        <sz val="11"/>
        <rFont val="宋体"/>
        <charset val="134"/>
      </rPr>
      <t>调入资金</t>
    </r>
  </si>
  <si>
    <t>专项上解支出</t>
  </si>
  <si>
    <t>从政府性基金预算调入</t>
  </si>
  <si>
    <r>
      <rPr>
        <sz val="11"/>
        <rFont val="宋体"/>
        <charset val="134"/>
      </rPr>
      <t>地方政府一般债务还本支出</t>
    </r>
  </si>
  <si>
    <t>从国有资本经营预算调入</t>
  </si>
  <si>
    <t>调出资金</t>
  </si>
  <si>
    <t>从其他资金调入</t>
  </si>
  <si>
    <t>补充预算稳定调节基金</t>
  </si>
  <si>
    <t>动用预算稳定调节基金</t>
  </si>
  <si>
    <t>结转下年</t>
  </si>
  <si>
    <r>
      <rPr>
        <sz val="11"/>
        <rFont val="宋体"/>
        <charset val="134"/>
      </rPr>
      <t>上年结转</t>
    </r>
  </si>
  <si>
    <r>
      <rPr>
        <b/>
        <sz val="11"/>
        <rFont val="宋体"/>
        <charset val="134"/>
      </rPr>
      <t>收入总计</t>
    </r>
  </si>
  <si>
    <r>
      <rPr>
        <b/>
        <sz val="11"/>
        <rFont val="宋体"/>
        <charset val="134"/>
      </rPr>
      <t>支出总计</t>
    </r>
  </si>
  <si>
    <t>附件十一:</t>
  </si>
  <si>
    <r>
      <rPr>
        <b/>
        <sz val="18"/>
        <rFont val="宋体"/>
        <charset val="134"/>
      </rPr>
      <t>城步县</t>
    </r>
    <r>
      <rPr>
        <b/>
        <sz val="18"/>
        <rFont val="Times New Roman"/>
        <charset val="134"/>
      </rPr>
      <t>2023</t>
    </r>
    <r>
      <rPr>
        <b/>
        <sz val="18"/>
        <rFont val="宋体"/>
        <charset val="134"/>
      </rPr>
      <t>年政府性基金预算收入明细表</t>
    </r>
  </si>
  <si>
    <t>代码</t>
  </si>
  <si>
    <r>
      <rPr>
        <b/>
        <sz val="11"/>
        <rFont val="宋体"/>
        <charset val="134"/>
      </rPr>
      <t>项</t>
    </r>
    <r>
      <rPr>
        <b/>
        <sz val="12"/>
        <rFont val="宋体"/>
        <charset val="134"/>
      </rPr>
      <t>目</t>
    </r>
  </si>
  <si>
    <r>
      <rPr>
        <b/>
        <sz val="11"/>
        <rFont val="Times New Roman"/>
        <charset val="134"/>
      </rPr>
      <t>2023</t>
    </r>
    <r>
      <rPr>
        <b/>
        <sz val="11"/>
        <rFont val="宋体"/>
        <charset val="134"/>
      </rPr>
      <t>年预算数</t>
    </r>
  </si>
  <si>
    <t>本级收入</t>
  </si>
  <si>
    <t>政府性基金收入</t>
  </si>
  <si>
    <t>农网还贷资金收入</t>
  </si>
  <si>
    <t>铁路建设基金收入</t>
  </si>
  <si>
    <t>民航发展基金收入</t>
  </si>
  <si>
    <t>海南省高等级公路车辆通行附加费收入</t>
  </si>
  <si>
    <t>旅游发展基金收入</t>
  </si>
  <si>
    <t>国家电影事业发展专项资金收入</t>
  </si>
  <si>
    <t>国有土地收益基金收入</t>
  </si>
  <si>
    <t>农业土地开发资金收入</t>
  </si>
  <si>
    <t>国有土地使用权出让收入</t>
  </si>
  <si>
    <t>土地出让价款收入</t>
  </si>
  <si>
    <t>补缴的土地价款</t>
  </si>
  <si>
    <t>划拨土地收入</t>
  </si>
  <si>
    <t>缴纳新增建设用地土地有偿使用费</t>
  </si>
  <si>
    <t>其他土地出让收入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</si>
  <si>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</si>
  <si>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</si>
  <si>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</si>
  <si>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</si>
  <si>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</si>
  <si>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</si>
  <si>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福利彩票公益金收入</t>
  </si>
  <si>
    <t>体育彩票公益金收入</t>
  </si>
  <si>
    <t>城市基础设施配套费收入</t>
  </si>
  <si>
    <t>小型水库移民扶助基金收入</t>
  </si>
  <si>
    <t>国家重大水利工程建设基金收入</t>
  </si>
  <si>
    <t>中央重大水利工程建设资金</t>
  </si>
  <si>
    <t>地方重大水利工程建设资金</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</si>
  <si>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</si>
  <si>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</si>
  <si>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</si>
  <si>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</si>
  <si>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</si>
  <si>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</si>
  <si>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</si>
  <si>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福利彩票发行机构的业务费用</t>
  </si>
  <si>
    <t>体育彩票发行机构的业务费用</t>
  </si>
  <si>
    <t>福利彩票销售机构的业务费用</t>
  </si>
  <si>
    <t>体育彩票销售机构的业务费用</t>
  </si>
  <si>
    <t>彩票兑奖周转金</t>
  </si>
  <si>
    <t>彩票发行销售风险基金</t>
  </si>
  <si>
    <t>彩票市场调控资金收入</t>
  </si>
  <si>
    <t>其他政府性基金收入</t>
  </si>
  <si>
    <t>专项债券对应项目专项收入</t>
  </si>
  <si>
    <t>海南省高等级公路车辆通行附加费专项债务对应项目专项收入</t>
  </si>
  <si>
    <t>国家电影事业发展专项资金专项债务对应项目专项收入</t>
  </si>
  <si>
    <t>国有土地使用权出让金专项债务对应项目专项收入</t>
  </si>
  <si>
    <t>土地储备专项债券对应项目专项收入</t>
  </si>
  <si>
    <t>棚户区改造专项债券对应项目专项收入</t>
  </si>
  <si>
    <t>其他国有土地使用权出让金专项债务对应项目专项收入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</si>
  <si>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</si>
  <si>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</si>
  <si>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</si>
  <si>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</si>
  <si>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</si>
  <si>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</si>
  <si>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政府收费公路专项债券对应项目专项收入</t>
  </si>
  <si>
    <t>其他车辆通行费专项债务对应项目专项收入</t>
  </si>
  <si>
    <t>污水处理费专项债务对应项目专项收入</t>
  </si>
  <si>
    <t>其他政府性基金专项债务对应项目专项收入</t>
  </si>
  <si>
    <t>其他地方自行试点项目收益专项债券对应项目专项收入</t>
  </si>
  <si>
    <t>附件十二：</t>
  </si>
  <si>
    <r>
      <rPr>
        <b/>
        <sz val="18"/>
        <rFont val="宋体"/>
        <charset val="134"/>
      </rPr>
      <t>城步县</t>
    </r>
    <r>
      <rPr>
        <b/>
        <sz val="18"/>
        <rFont val="Times New Roman"/>
        <charset val="134"/>
      </rPr>
      <t>2023</t>
    </r>
    <r>
      <rPr>
        <b/>
        <sz val="18"/>
        <rFont val="宋体"/>
        <charset val="134"/>
      </rPr>
      <t>年政府性基金预算支出明细表</t>
    </r>
  </si>
  <si>
    <t xml:space="preserve">                                 单位：万元</t>
  </si>
  <si>
    <t>本年支出</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</si>
  <si>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</si>
  <si>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</si>
  <si>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</si>
  <si>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</si>
  <si>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</si>
  <si>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</si>
  <si>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</si>
  <si>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</si>
  <si>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</si>
  <si>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</si>
  <si>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</si>
  <si>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</si>
  <si>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</si>
  <si>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</si>
  <si>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</si>
  <si>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</si>
  <si>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</si>
  <si>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</si>
  <si>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</si>
  <si>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</si>
  <si>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</si>
  <si>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</si>
  <si>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</si>
  <si>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</si>
  <si>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</si>
  <si>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</si>
  <si>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</si>
  <si>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</si>
  <si>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小型水库移民扶助基金对应专项债务收入安排的支出</t>
  </si>
  <si>
    <t>其他小型水库移民扶助基金对应专项债务收入安排的支出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</si>
  <si>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</si>
  <si>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</si>
  <si>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</si>
  <si>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</si>
  <si>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</si>
  <si>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</si>
  <si>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</si>
  <si>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</si>
  <si>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</si>
  <si>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</si>
  <si>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</si>
  <si>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</si>
  <si>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</si>
  <si>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</si>
  <si>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</si>
  <si>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</si>
  <si>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</si>
  <si>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</si>
  <si>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</si>
  <si>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</si>
  <si>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</si>
  <si>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</si>
  <si>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</si>
  <si>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</si>
  <si>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</si>
  <si>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</si>
  <si>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</si>
  <si>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</si>
  <si>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</si>
  <si>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</si>
  <si>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</si>
  <si>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</si>
  <si>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</si>
  <si>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</si>
  <si>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</si>
  <si>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</si>
  <si>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</si>
  <si>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</si>
  <si>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</si>
  <si>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</si>
  <si>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</si>
  <si>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</si>
  <si>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</si>
  <si>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</si>
  <si>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</si>
  <si>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</si>
  <si>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</si>
  <si>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</si>
  <si>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</si>
  <si>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</si>
  <si>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</si>
  <si>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</si>
  <si>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</si>
  <si>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</si>
  <si>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</si>
  <si>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</si>
  <si>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</si>
  <si>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南水北调工程建设</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</si>
  <si>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</si>
  <si>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</si>
  <si>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</si>
  <si>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</si>
  <si>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</si>
  <si>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</si>
  <si>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</si>
  <si>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</si>
  <si>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海南省高等级公路车辆通行附加费安排的支出</t>
  </si>
  <si>
    <t>公路建设</t>
  </si>
  <si>
    <t>公路养护</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</si>
  <si>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</si>
  <si>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</si>
  <si>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</si>
  <si>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</si>
  <si>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</si>
  <si>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</si>
  <si>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</si>
  <si>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</si>
  <si>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</si>
  <si>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</si>
  <si>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</si>
  <si>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</si>
  <si>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</si>
  <si>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</si>
  <si>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</si>
  <si>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</si>
  <si>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</si>
  <si>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</si>
  <si>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</si>
  <si>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</si>
  <si>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</si>
  <si>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</si>
  <si>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</si>
  <si>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</si>
  <si>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空管系统建设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</si>
  <si>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</si>
  <si>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</si>
  <si>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</si>
  <si>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</si>
  <si>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</si>
  <si>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</si>
  <si>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</si>
  <si>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</si>
  <si>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</si>
  <si>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</si>
  <si>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</si>
  <si>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农网还贷资金支出</t>
  </si>
  <si>
    <t>中央农网还贷资金支出</t>
  </si>
  <si>
    <t>地方农网还贷资金支出</t>
  </si>
  <si>
    <t>其他农网还贷资金支出</t>
  </si>
  <si>
    <t>金融调控支出</t>
  </si>
  <si>
    <t>中央特别国债经营基金支出</t>
  </si>
  <si>
    <t>中央特别国债经营基金财务支出</t>
  </si>
  <si>
    <t>其他支出</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</si>
  <si>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</si>
  <si>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</si>
  <si>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</si>
  <si>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</si>
  <si>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</si>
  <si>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</si>
  <si>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</si>
  <si>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</si>
  <si>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</si>
  <si>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</si>
  <si>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</si>
  <si>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</si>
  <si>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</si>
  <si>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</si>
  <si>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</si>
  <si>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</si>
  <si>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</si>
  <si>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</si>
  <si>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</si>
  <si>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</si>
  <si>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</si>
  <si>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</si>
  <si>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</si>
  <si>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</si>
  <si>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</si>
  <si>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地方政府专项债务付息支出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</si>
  <si>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</si>
  <si>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</si>
  <si>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</si>
  <si>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</si>
  <si>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</si>
  <si>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</si>
  <si>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</si>
  <si>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</si>
  <si>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</si>
  <si>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</si>
  <si>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</si>
  <si>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</si>
  <si>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</si>
  <si>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</si>
  <si>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</si>
  <si>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</si>
  <si>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</si>
  <si>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</si>
  <si>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</si>
  <si>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</si>
  <si>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</si>
  <si>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</si>
  <si>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</si>
  <si>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</si>
  <si>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</si>
  <si>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</si>
  <si>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</si>
  <si>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</si>
  <si>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</si>
  <si>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</si>
  <si>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</si>
  <si>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附件十三：</t>
  </si>
  <si>
    <t>城步县2023年县本级政府性基金支出预算表</t>
  </si>
  <si>
    <t xml:space="preserve">                                                             单位：万元</t>
  </si>
  <si>
    <t>项        目</t>
  </si>
  <si>
    <t>一、核电站乏燃料处理处置基金支出</t>
  </si>
  <si>
    <t>二、国家电影事业发展专项资金安排支出</t>
  </si>
  <si>
    <t>三、旅游发展基金支出</t>
  </si>
  <si>
    <t>四、国家电影事业发展专项资金对应专项债务收入安排的支出</t>
  </si>
  <si>
    <t>五、大中型水库移民后期扶持基金支出</t>
  </si>
  <si>
    <t>六、小型水库移民后期扶持基金安排的支出</t>
  </si>
  <si>
    <t>七、小型水库移民后期扶持基金对应专项债务收入安排的支出</t>
  </si>
  <si>
    <t>八、可再生能源电价附加收入安排的支出</t>
  </si>
  <si>
    <t>九、废弃电器电子产品处理基金支出</t>
  </si>
  <si>
    <t>十、国有土地使用权出让收入安排的支出</t>
  </si>
  <si>
    <t>十一、国有土地收益基金安排的支出</t>
  </si>
  <si>
    <t>十二、农业土地开发资金安排的支出</t>
  </si>
  <si>
    <t>十三、城市基础设施配套费安排的支出</t>
  </si>
  <si>
    <t>十四、污水处理费安排的支出</t>
  </si>
  <si>
    <t>十五、土地储备专项债券收入安排的支出</t>
  </si>
  <si>
    <t>十六、棚户区改造专项债券收入安排的支出</t>
  </si>
  <si>
    <t>十七、城市基础设施配套费对应专项债券收入安排的支出</t>
  </si>
  <si>
    <t>十八、污水处理费对应专项债券收入安排的支出</t>
  </si>
  <si>
    <t>十九、国有土地使用权出让收入对应专项债券收入安排的支出</t>
  </si>
  <si>
    <t>二十、大中型水库库区基金安排的支出</t>
  </si>
  <si>
    <t>二十一、三峡水库库区基金支出</t>
  </si>
  <si>
    <t>二十二、国家重大水利工程建设基金安排的支出</t>
  </si>
  <si>
    <t>二十三、大中型水库库区基金对应专项债券收入安排的支出</t>
  </si>
  <si>
    <t>二十四、国家重大水利工程建设基金对应专项债券收入安排的支出</t>
  </si>
  <si>
    <t>二十五、海南省高等级公路车辆通行附加费安排的支出</t>
  </si>
  <si>
    <t>二十六、车辆通行费安排的支出</t>
  </si>
  <si>
    <t>二十七、港口建设费安排的支出</t>
  </si>
  <si>
    <t>二十八、铁路建设基金支出</t>
  </si>
  <si>
    <t>二十九、船舶油污损害赔偿基金支出</t>
  </si>
  <si>
    <t>三十、民航发展基金支出</t>
  </si>
  <si>
    <t>三十一、海南省高等级公路车辆通行附加费对应专项债券收入安排的支出</t>
  </si>
  <si>
    <t>三十二、政府收费公路对应专项债券收入安排的支出</t>
  </si>
  <si>
    <t>三十三、车辆通行费对应专项债券收入安排的支出</t>
  </si>
  <si>
    <t>三十四、港口建设费对应专项债券收入安排的支出</t>
  </si>
  <si>
    <t>三十五、农网还贷资金支出</t>
  </si>
  <si>
    <t>三十六、金融调控支出</t>
  </si>
  <si>
    <t>三十七、其他政府性基金及对应专项债券收入安排的支出</t>
  </si>
  <si>
    <t>三十八、彩票发行销售机构业务费安排的支出</t>
  </si>
  <si>
    <t>三十九、彩排公益金安排的支出</t>
  </si>
  <si>
    <t xml:space="preserve">    本级支出合计</t>
  </si>
  <si>
    <t>地方政府专项债务还本支出</t>
  </si>
  <si>
    <t>转移性支出</t>
  </si>
  <si>
    <t xml:space="preserve">  政府性基金补助支出</t>
  </si>
  <si>
    <t xml:space="preserve">  政府性基金上解支出</t>
  </si>
  <si>
    <t xml:space="preserve">  调出资金</t>
  </si>
  <si>
    <t xml:space="preserve">  地方政府专项债务转贷支出</t>
  </si>
  <si>
    <t xml:space="preserve">  年终结转结余</t>
  </si>
  <si>
    <t xml:space="preserve">    支出总计</t>
  </si>
  <si>
    <t>附件十四:</t>
  </si>
  <si>
    <t>城步县2023年政府性基金转移支付预算表</t>
  </si>
  <si>
    <r>
      <rPr>
        <sz val="12"/>
        <rFont val="宋体"/>
        <charset val="134"/>
      </rPr>
      <t>项</t>
    </r>
    <r>
      <rPr>
        <sz val="12"/>
        <color indexed="8"/>
        <rFont val="Times New Roman"/>
        <charset val="0"/>
      </rPr>
      <t xml:space="preserve">          </t>
    </r>
    <r>
      <rPr>
        <sz val="12"/>
        <color indexed="8"/>
        <rFont val="宋体"/>
        <charset val="134"/>
      </rPr>
      <t>目</t>
    </r>
  </si>
  <si>
    <r>
      <rPr>
        <sz val="12"/>
        <color rgb="FF000000"/>
        <rFont val="Times New Roman"/>
        <charset val="0"/>
      </rPr>
      <t>2023</t>
    </r>
    <r>
      <rPr>
        <sz val="12"/>
        <color rgb="FF000000"/>
        <rFont val="宋体"/>
        <charset val="0"/>
      </rPr>
      <t>年预算数</t>
    </r>
  </si>
  <si>
    <t>一、文化体育与传媒支出</t>
  </si>
  <si>
    <t xml:space="preserve">    国家电影事业发展专项资金及对应专项债务收入安排的支出</t>
  </si>
  <si>
    <t>二、社会保障和就业支出</t>
  </si>
  <si>
    <t xml:space="preserve">    大中型水库移民后期扶持基金支出</t>
  </si>
  <si>
    <t xml:space="preserve">      移民补助</t>
  </si>
  <si>
    <t xml:space="preserve">      基础设施建设和经济发展</t>
  </si>
  <si>
    <t xml:space="preserve">    小型水库移民扶助基金及对应专项债务收入安排的支出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</si>
  <si>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</si>
  <si>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</si>
  <si>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</si>
  <si>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</si>
  <si>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</si>
  <si>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</si>
  <si>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</si>
  <si>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</si>
  <si>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</si>
  <si>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污水处理费收入及对应专项债务收入安排的支出</t>
  </si>
  <si>
    <t>五、农林水支出</t>
  </si>
  <si>
    <t xml:space="preserve">    新菜地开发建设基金及对应专项债务收入安排的支出</t>
  </si>
  <si>
    <t xml:space="preserve">    大中型水库库区基金及对应专项债务收入安排的支出</t>
  </si>
  <si>
    <t xml:space="preserve">    三峡水库库区基金支出</t>
  </si>
  <si>
    <t xml:space="preserve">    国家重大水利工程建设基金及对应专项债务收入安排的支出</t>
  </si>
  <si>
    <t>六、交通运输支出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</si>
  <si>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</si>
  <si>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</si>
  <si>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</si>
  <si>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</si>
  <si>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</si>
  <si>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</si>
  <si>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t>七、资源勘探信息等支出</t>
  </si>
  <si>
    <t xml:space="preserve">    散装水泥专项资金及对应专项债务收入安排的支出</t>
  </si>
  <si>
    <t xml:space="preserve">    新型墙体材料专项基金及对应专项债务收入安排的支出</t>
  </si>
  <si>
    <t xml:space="preserve">    农网还贷资金支出</t>
  </si>
  <si>
    <t xml:space="preserve">      地方农网还贷资金支出</t>
  </si>
  <si>
    <t xml:space="preserve">      其他农网还贷资金支出</t>
  </si>
  <si>
    <t>八、商业服务业等支出</t>
  </si>
  <si>
    <t xml:space="preserve">    旅游发展基金支出</t>
  </si>
  <si>
    <t>九、其他支出</t>
  </si>
  <si>
    <t xml:space="preserve">    其他政府性基金及对应专项债务收入安排的支出</t>
  </si>
  <si>
    <t xml:space="preserve">    彩票发行销售机构业务费安排的支出</t>
  </si>
  <si>
    <t xml:space="preserve">    彩票公益金及对应专项债务收入安排的支出</t>
  </si>
  <si>
    <r>
      <rPr>
        <b/>
        <sz val="12"/>
        <color rgb="FF000000"/>
        <rFont val="宋体"/>
        <charset val="134"/>
      </rPr>
      <t xml:space="preserve">   </t>
    </r>
    <r>
      <rPr>
        <sz val="12"/>
        <color rgb="FF000000"/>
        <rFont val="宋体"/>
        <charset val="134"/>
      </rPr>
      <t>彩票公益金安排的支出</t>
    </r>
  </si>
  <si>
    <t xml:space="preserve">      用于社会福利的彩票公益金支出</t>
  </si>
  <si>
    <t xml:space="preserve">      用于体育事业的彩票公益金支出</t>
  </si>
  <si>
    <t xml:space="preserve">      用于残疾人事业的彩票公益金支出</t>
  </si>
  <si>
    <t xml:space="preserve">      用于城乡医疗救助的彩票公益金支出</t>
  </si>
  <si>
    <t>支出总计</t>
  </si>
  <si>
    <t>附件十五:</t>
  </si>
  <si>
    <t>城步县2023年政府性基金转移支付预算表(按地区分类)</t>
  </si>
  <si>
    <t xml:space="preserve">                                                  单位：万元</t>
  </si>
  <si>
    <t>备注：2023年年初预算时政府性基金转移支付表(上级补助收入)未做预算。</t>
  </si>
  <si>
    <t>附件十六:</t>
  </si>
  <si>
    <t>城步县2023年政府专项债务限额和余额情况表</t>
  </si>
  <si>
    <t>一、政府专项债务限额</t>
  </si>
  <si>
    <t>二、政府专项债务余额</t>
  </si>
  <si>
    <t>2023年再融资和新增债券发行额度未下达，年初预算时无法统计债务余额</t>
  </si>
  <si>
    <t>附件十七:</t>
  </si>
  <si>
    <t>城步县2023年国有资本经营预算收支平衡表</t>
  </si>
  <si>
    <t xml:space="preserve">                                                                       单位：万元</t>
  </si>
  <si>
    <r>
      <rPr>
        <sz val="12"/>
        <rFont val="宋体"/>
        <charset val="134"/>
      </rPr>
      <t>收</t>
    </r>
    <r>
      <rPr>
        <sz val="14"/>
        <rFont val="宋体"/>
        <charset val="134"/>
      </rPr>
      <t>入</t>
    </r>
  </si>
  <si>
    <r>
      <rPr>
        <sz val="12"/>
        <rFont val="宋体"/>
        <charset val="134"/>
      </rPr>
      <t>支</t>
    </r>
    <r>
      <rPr>
        <sz val="14"/>
        <rFont val="宋体"/>
        <charset val="134"/>
      </rPr>
      <t>出</t>
    </r>
  </si>
  <si>
    <t>收入总计</t>
  </si>
  <si>
    <t>附件十八:</t>
  </si>
  <si>
    <t>城步县2023年国有资本经营预算收入表</t>
  </si>
  <si>
    <t xml:space="preserve">                                                           金额：万元</t>
  </si>
  <si>
    <t>非税收入</t>
  </si>
  <si>
    <t>一、利润收入</t>
  </si>
  <si>
    <t xml:space="preserve">    烟草企业利润收入</t>
  </si>
  <si>
    <t xml:space="preserve">    石油石化企业利润收入</t>
  </si>
  <si>
    <t>……</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</si>
  <si>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</si>
  <si>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</si>
  <si>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</si>
  <si>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</si>
  <si>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</si>
  <si>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华融湘江银行分红43.88万元、城步农商行分红96.8万元、丰源水电分红57.6万元</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</si>
  <si>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</si>
  <si>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</si>
  <si>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</si>
  <si>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</si>
  <si>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</si>
  <si>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</si>
  <si>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</si>
  <si>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</si>
  <si>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</si>
  <si>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转移性收入</t>
  </si>
  <si>
    <t>六、国有资本经营预算转移支付收入</t>
  </si>
  <si>
    <t xml:space="preserve">    国有资本经营预算转移支付收入</t>
  </si>
  <si>
    <t>上年结余</t>
  </si>
  <si>
    <t>收入合计</t>
  </si>
  <si>
    <t>附件十九:</t>
  </si>
  <si>
    <t>城步县2023年国有资本经营预算支出表</t>
  </si>
  <si>
    <t>资本性支出</t>
  </si>
  <si>
    <t xml:space="preserve">费用性支出 </t>
  </si>
  <si>
    <t>一、社会保障和就业</t>
  </si>
  <si>
    <t>　　补充全国社会保障基金</t>
  </si>
  <si>
    <t>　　　　国在资本经营预算补充全国社会保障基金</t>
  </si>
  <si>
    <t xml:space="preserve">二、国有资本经营预算支出 </t>
  </si>
  <si>
    <t xml:space="preserve">    解决历史遗留问题及改革成本支出</t>
  </si>
  <si>
    <t xml:space="preserve">       厂办大集体改革支出</t>
  </si>
  <si>
    <t xml:space="preserve">       其他解决历史遗留问题及改革成本支出</t>
  </si>
  <si>
    <t xml:space="preserve">    国有企业资本金注入</t>
  </si>
  <si>
    <t xml:space="preserve">       国有经济结构调整支出   </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</si>
  <si>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</si>
  <si>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</si>
  <si>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</si>
  <si>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</si>
  <si>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</si>
  <si>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</si>
  <si>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</si>
  <si>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</si>
  <si>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</si>
  <si>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三、转移性支出</t>
  </si>
  <si>
    <t xml:space="preserve">     国有资本经营预算转移支付支出</t>
  </si>
  <si>
    <t xml:space="preserve">       国有资本经营预算转移支付支出</t>
  </si>
  <si>
    <t xml:space="preserve">     调出资金</t>
  </si>
  <si>
    <t xml:space="preserve">       国有资本经营预算调出资金</t>
  </si>
  <si>
    <t>本年支出合计</t>
  </si>
  <si>
    <t>附件二十:</t>
  </si>
  <si>
    <t>城步县2023年县本级国有资本经营预算支出表</t>
  </si>
  <si>
    <t>附件二十一:</t>
  </si>
  <si>
    <t>城步县2023年对下安排转移支付的应当公开国有资本经营预算转移支付表</t>
  </si>
  <si>
    <r>
      <rPr>
        <sz val="12"/>
        <rFont val="宋体"/>
        <charset val="134"/>
      </rPr>
      <t>支</t>
    </r>
    <r>
      <rPr>
        <sz val="12"/>
        <rFont val="宋体"/>
        <charset val="0"/>
      </rPr>
      <t xml:space="preserve">  </t>
    </r>
    <r>
      <rPr>
        <sz val="12"/>
        <rFont val="宋体"/>
        <charset val="134"/>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</si>
  <si>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</si>
  <si>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</si>
  <si>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</si>
  <si>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</si>
  <si>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</si>
  <si>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</si>
  <si>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</si>
  <si>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2"/>
        <rFont val="宋体"/>
        <charset val="0"/>
      </rPr>
      <t xml:space="preserve">    </t>
    </r>
    <r>
      <rPr>
        <sz val="12"/>
        <rFont val="宋体"/>
        <charset val="134"/>
      </rPr>
      <t>调出资金</t>
    </r>
  </si>
  <si>
    <t>备注：我县无对下安排转移支付的应当公开国有资本经营预算转移支付。</t>
  </si>
  <si>
    <t>附件二十二:</t>
  </si>
  <si>
    <t>城步县2023年社会保险基金收入预算总表</t>
  </si>
  <si>
    <t>企业职工基本
养老保险基金</t>
  </si>
  <si>
    <t>城乡居民基本
养老保险基金</t>
  </si>
  <si>
    <t>机关事业单位基
本养老保险基金</t>
  </si>
  <si>
    <t>职工基本医疗保险(含生育保险)基金</t>
  </si>
  <si>
    <t>城乡居民基本
医疗保险基金</t>
  </si>
  <si>
    <t>工伤保险基金</t>
  </si>
  <si>
    <t>失业保险基金</t>
  </si>
  <si>
    <t>一、上年结余</t>
  </si>
  <si>
    <t>二、收入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</si>
  <si>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</si>
  <si>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</si>
  <si>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</si>
  <si>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</si>
  <si>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</si>
  <si>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</si>
  <si>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7.全国统筹调剂资金收入（省级专用）</t>
  </si>
  <si>
    <t xml:space="preserve">      8.全国统筹调剂资金收入（中央专用)</t>
  </si>
  <si>
    <t>附件二十三:</t>
  </si>
  <si>
    <t>城步县2023年社会保险基金支出预算总表</t>
  </si>
  <si>
    <t>一、支出</t>
  </si>
  <si>
    <t xml:space="preserve"> 其中:1.社会保险待遇支出</t>
  </si>
  <si>
    <t xml:space="preserve">      2.转移支出</t>
  </si>
  <si>
    <t xml:space="preserve">      3.其他支出</t>
  </si>
  <si>
    <t xml:space="preserve">      4.全国统筹调剂资金支出（中央专用）</t>
  </si>
  <si>
    <t xml:space="preserve">      5.全国统筹调剂资金支出（省级专用）</t>
  </si>
  <si>
    <t>二、本年收支结余</t>
  </si>
  <si>
    <t>三、年末滚存结余</t>
  </si>
  <si>
    <t>附件二十四:</t>
  </si>
  <si>
    <t xml:space="preserve">城步县2023年县级公共财政拨款“三公经费”预算表 </t>
  </si>
  <si>
    <t>因公出国（境）费</t>
  </si>
  <si>
    <t>公务接待费</t>
  </si>
  <si>
    <t>公务用车购置及运行维护费</t>
  </si>
  <si>
    <t>小计</t>
  </si>
  <si>
    <t>公务用车购置费</t>
  </si>
  <si>
    <t>公务用车运行维护费</t>
  </si>
  <si>
    <t>附件二十五:</t>
  </si>
  <si>
    <t>城步县2023年地方政府债务情况表</t>
  </si>
  <si>
    <t>一、2022年地方政府债务限额</t>
  </si>
  <si>
    <t>二、2022年地方政府债务余额</t>
  </si>
  <si>
    <t>三、2022年地方政府债券发行额</t>
  </si>
  <si>
    <t>此数据为2022年再融资和新增债券发行额度</t>
  </si>
  <si>
    <t>四、2022年本级地方政府债券发行额</t>
  </si>
  <si>
    <t>五、2023年地方政府债券还本额</t>
  </si>
  <si>
    <t>2023年还本金额</t>
  </si>
  <si>
    <t>六、2023年地方政府债券付息额</t>
  </si>
  <si>
    <t>2023年付息金额</t>
  </si>
  <si>
    <t>七、2023年地方政府债务限额</t>
  </si>
  <si>
    <t>2023年债务限额未下达</t>
  </si>
  <si>
    <t>八、2023年地方政府债务余额</t>
  </si>
  <si>
    <t>因2023年再融资和新增债券发行额度未定，2023年地方政府债务余额无法统计</t>
  </si>
  <si>
    <t>附件二十六：</t>
  </si>
  <si>
    <t>城步县2022年新增地方一般债券资金分配情况表</t>
  </si>
  <si>
    <t>序号</t>
  </si>
  <si>
    <t>单位名称</t>
  </si>
  <si>
    <t>总投资金额</t>
  </si>
  <si>
    <t>项目名称</t>
  </si>
  <si>
    <t>2021年提前下达批债券资金安排金额（湘财预【2021】361号）800万</t>
  </si>
  <si>
    <t>2022年第一批债券资金安排金额（湘财预〔2022〕1号）2100万</t>
  </si>
  <si>
    <t>2022年第二批债券资金安排金额（湘财预〔2022〕61号）8900万</t>
  </si>
  <si>
    <t>县交通局</t>
  </si>
  <si>
    <t>双龙至午子坡公路改造工程</t>
  </si>
  <si>
    <t>西岩至金紫公路改造工程</t>
  </si>
  <si>
    <t>丹口至陡冲头公路改造工程</t>
  </si>
  <si>
    <t>桂花村公路改造工程</t>
  </si>
  <si>
    <t>长安至坪定塘公路改造工程</t>
  </si>
  <si>
    <t>丹口至长安公路维修</t>
  </si>
  <si>
    <t>边南公路工程A2标段尾款</t>
  </si>
  <si>
    <t>南山至绥宁公路改造工程</t>
  </si>
  <si>
    <t>县农水局</t>
  </si>
  <si>
    <t>小水库除险加固</t>
  </si>
  <si>
    <t>县民政局</t>
  </si>
  <si>
    <t>儒林中心敬老院工程项目</t>
  </si>
  <si>
    <t>县住建局</t>
  </si>
  <si>
    <t>西岩镇污水处理项目</t>
  </si>
  <si>
    <t>白毛坪镇污水处理项目</t>
  </si>
  <si>
    <t>丹口镇污水处理项目</t>
  </si>
  <si>
    <t>石板桥至一中道路改造工程</t>
  </si>
  <si>
    <t>县自然资源局</t>
  </si>
  <si>
    <t>南绥公路边坡生态修复工程</t>
  </si>
  <si>
    <t>县文旅广体局</t>
  </si>
  <si>
    <t>南山旅游黄金线路建设工程</t>
  </si>
  <si>
    <t>县城投公司</t>
  </si>
  <si>
    <t>农村综合服务平台建设工程</t>
  </si>
  <si>
    <t>县统战部、宣传部、林业局、城管局</t>
  </si>
  <si>
    <t>“五创”基础设施建设工程</t>
  </si>
  <si>
    <t>县消防大队</t>
  </si>
  <si>
    <t>营房建设工程款</t>
  </si>
  <si>
    <t>县政法委</t>
  </si>
  <si>
    <t>县综治中心建设工程款</t>
  </si>
  <si>
    <t>项目工程款</t>
  </si>
  <si>
    <t>县产业开发区管理委员会</t>
  </si>
  <si>
    <t>长安营镇横坡村通畅工程资金</t>
  </si>
  <si>
    <t>汀坪乡古田村油家至大河村通畅工程款</t>
  </si>
  <si>
    <t>县公路建设养护中心</t>
  </si>
  <si>
    <t>边南公路水毁抢险工程A2标段工程款</t>
  </si>
  <si>
    <t>说明：2023年新增一般债券发行额度未定，待发行后再予以公示。</t>
  </si>
  <si>
    <t>附件二十七：</t>
  </si>
  <si>
    <t>城步县2022年新增地方专项债券资金分配情况表</t>
  </si>
  <si>
    <t xml:space="preserve">                                                                                 单位：万元</t>
  </si>
  <si>
    <t xml:space="preserve">科目 </t>
  </si>
  <si>
    <t>单位</t>
  </si>
  <si>
    <t>摘要</t>
  </si>
  <si>
    <t>债券资金安排金额</t>
  </si>
  <si>
    <t>民政局</t>
  </si>
  <si>
    <t>城步苗族自治县殡仪馆（陵园）建设项目</t>
  </si>
  <si>
    <t>从湘财预【2022】1号下达的第一批专项债券资金中安排</t>
  </si>
  <si>
    <t>县住房和城乡建设局</t>
  </si>
  <si>
    <t>城步苗族自治县县城区供水管网改造项目</t>
  </si>
  <si>
    <t>县农业农村水利局</t>
  </si>
  <si>
    <t>城步苗族自治县2020年农村人居环境整治综合建设项目</t>
  </si>
  <si>
    <t>从湘财预【2022】61号下达的第二批专项债券资金中安排</t>
  </si>
  <si>
    <t>县教育局</t>
  </si>
  <si>
    <t>城步苗族自治县职业中专改扩建项目</t>
  </si>
  <si>
    <t>说明：2023年新增专项债券发行额度未定，待发行后再予以公示。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</si>
</sst>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8">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_-* #,##0_-;\-* #,##0_-;_-* &quot;-&quot;_-;_-@_-"/>
    <numFmt numFmtId="178" formatCode="&quot;$&quot;#,##0_);\(&quot;$&quot;#,##0\)"/>
    <numFmt numFmtId="179" formatCode="0.0"/>
    <numFmt numFmtId="180" formatCode="_-* #,##0.00_$_-;\-* #,##0.00_$_-;_-* &quot;-&quot;??_$_-;_-@_-"/>
    <numFmt numFmtId="181" formatCode="\$#,##0;\(\$#,##0\)"/>
    <numFmt numFmtId="182" formatCode="0.00_)"/>
    <numFmt numFmtId="183" formatCode="&quot;\&quot;#,##0.00;[Red]&quot;\&quot;\-#,##0.00"/>
    <numFmt numFmtId="184" formatCode="&quot;$&quot;#,##0;[Red]&quot;$&quot;&quot;$&quot;&quot;$&quot;&quot;$&quot;&quot;$&quot;&quot;$&quot;&quot;$&quot;\-#,##0"/>
    <numFmt numFmtId="185" formatCode="0.00_);[Red]\(0.00\)"/>
    <numFmt numFmtId="186" formatCode="0_ "/>
    <numFmt numFmtId="187" formatCode="_-&quot;￥&quot;* #,##0_-;\-&quot;￥&quot;* #,##0_-;_-&quot;￥&quot;* &quot;-&quot;_-;_-@_-"/>
    <numFmt numFmtId="188" formatCode="_-#,###,_-;\(#,###,\);_-\ \ &quot;-&quot;_-;_-@_-"/>
    <numFmt numFmtId="189" formatCode="_-&quot;$&quot;* #,##0_-;\-&quot;$&quot;* #,##0_-;_-&quot;$&quot;* &quot;-&quot;_-;_-@_-"/>
    <numFmt numFmtId="190" formatCode="[Red]0.0%;[Red]\(0.0%\)"/>
    <numFmt numFmtId="191" formatCode="#,##0.000000"/>
    <numFmt numFmtId="192" formatCode="\(#,##0\)\ "/>
    <numFmt numFmtId="193" formatCode="\$#,##0.00;\(\$#,##0.00\)"/>
    <numFmt numFmtId="194" formatCode="#,##0.00&quot;￥&quot;;\-#,##0.00&quot;￥&quot;"/>
    <numFmt numFmtId="195" formatCode="_-#,##0_-;\(#,##0\);_-\ \ &quot;-&quot;_-;_-@_-"/>
    <numFmt numFmtId="196" formatCode="_-#,##0.00_-;\(#,##0.00\);_-\ \ &quot;-&quot;_-;_-@_-"/>
    <numFmt numFmtId="197" formatCode="mmm/dd/yyyy;_-\ &quot;N/A&quot;_-;_-\ &quot;-&quot;_-"/>
    <numFmt numFmtId="198" formatCode="mmm/yyyy;_-\ &quot;N/A&quot;_-;_-\ &quot;-&quot;_-"/>
    <numFmt numFmtId="199" formatCode="_-#,##0%_-;\(#,##0%\);_-\ &quot;-&quot;_-"/>
    <numFmt numFmtId="200" formatCode="_-#,###.00,_-;\(#,###.00,\);_-\ \ &quot;-&quot;_-;_-@_-"/>
    <numFmt numFmtId="201" formatCode="_-#0&quot;.&quot;0,_-;\(#0&quot;.&quot;0,\);_-\ \ &quot;-&quot;_-;_-@_-"/>
    <numFmt numFmtId="202" formatCode="_-#0&quot;.&quot;0000_-;\(#0&quot;.&quot;0000\);_-\ \ &quot;-&quot;_-;_-@_-"/>
    <numFmt numFmtId="203" formatCode="_-* #,##0.0000000000_-;\-* #,##0.0000000000_-;_-* &quot;-&quot;??_-;_-@_-"/>
    <numFmt numFmtId="204" formatCode="0.0%"/>
    <numFmt numFmtId="205" formatCode="[Blue]#,##0_);[Blue]\(#,##0\)"/>
    <numFmt numFmtId="206" formatCode="_-* #,##0.00&quot;$&quot;_-;\-* #,##0.00&quot;$&quot;_-;_-* &quot;-&quot;??&quot;$&quot;_-;_-@_-"/>
    <numFmt numFmtId="207" formatCode="#,##0;\-#,##0;&quot;-&quot;"/>
    <numFmt numFmtId="208" formatCode="_-* #,##0.00&quot;￥&quot;_-;\-* #,##0.00&quot;￥&quot;_-;_-* &quot;-&quot;??&quot;￥&quot;_-;_-@_-"/>
    <numFmt numFmtId="209" formatCode="#,##0_);[Blue]\(#,##0\)"/>
    <numFmt numFmtId="210" formatCode="_-* #,##0_$_-;\-* #,##0_$_-;_-* &quot;-&quot;_$_-;_-@_-"/>
    <numFmt numFmtId="211" formatCode="_-&quot;$&quot;* #,##0.00_-;\-&quot;$&quot;* #,##0.00_-;_-&quot;$&quot;* &quot;-&quot;??_-;_-@_-"/>
    <numFmt numFmtId="212" formatCode="#,##0.0_);\(#,##0.0\)"/>
    <numFmt numFmtId="213" formatCode="_(* #,##0.0,_);_(* \(#,##0.0,\);_(* &quot;-&quot;_);_(@_)"/>
    <numFmt numFmtId="214" formatCode="#,##0;\(#,##0\)"/>
    <numFmt numFmtId="215" formatCode="[Blue]0.0%;[Blue]\(0.0%\)"/>
    <numFmt numFmtId="216" formatCode="0.0%;\(0.0%\)"/>
    <numFmt numFmtId="217" formatCode="_(&quot;$&quot;* #,##0_);_(&quot;$&quot;* \(#,##0\);_(&quot;$&quot;* &quot;-&quot;_);_(@_)"/>
    <numFmt numFmtId="218" formatCode="_-* #,##0\ _k_r_-;\-* #,##0\ _k_r_-;_-* &quot;-&quot;\ _k_r_-;_-@_-"/>
    <numFmt numFmtId="219" formatCode="_(&quot;$&quot;* #,##0.00_);_(&quot;$&quot;* \(#,##0.00\);_(&quot;$&quot;* &quot;-&quot;??_);_(@_)"/>
    <numFmt numFmtId="220" formatCode="&quot;$&quot;#,##0.00_);\(&quot;$&quot;#,##0.00\)"/>
    <numFmt numFmtId="221" formatCode="#,##0;[Red]\(#,##0\)"/>
    <numFmt numFmtId="222" formatCode="\$#,##0_);[Red]&quot;($&quot;#,##0\)"/>
    <numFmt numFmtId="223" formatCode="&quot;\&quot;#,##0;&quot;\&quot;\-#,##0"/>
    <numFmt numFmtId="224" formatCode="_([$€-2]* #,##0.00_);_([$€-2]* \(#,##0.00\);_([$€-2]* &quot;-&quot;??_)"/>
    <numFmt numFmtId="225" formatCode="0.000%"/>
    <numFmt numFmtId="226" formatCode="&quot;$&quot;#,##0_);[Red]\(&quot;$&quot;#,##0\)"/>
    <numFmt numFmtId="227" formatCode="&quot;$&quot;#,##0.00_);[Red]\(&quot;$&quot;#,##0.00\)"/>
    <numFmt numFmtId="228" formatCode="_-* #,##0&quot;￥&quot;_-;\-* #,##0&quot;￥&quot;_-;_-* &quot;-&quot;&quot;￥&quot;_-;_-@_-"/>
    <numFmt numFmtId="229" formatCode="&quot;$&quot;\ #,##0.00_-;[Red]&quot;$&quot;\ #,##0.00\-"/>
    <numFmt numFmtId="230" formatCode="_-&quot;$&quot;\ * #,##0_-;_-&quot;$&quot;\ * #,##0\-;_-&quot;$&quot;\ * &quot;-&quot;_-;_-@_-"/>
    <numFmt numFmtId="231" formatCode="&quot;?\t#,##0_);[Red]\(&quot;&quot;?&quot;\t#,##0\)"/>
    <numFmt numFmtId="232" formatCode="0%;\(0%\)"/>
    <numFmt numFmtId="233" formatCode="#\ ??/??"/>
    <numFmt numFmtId="234" formatCode="&quot;$&quot;#,##0;\-&quot;$&quot;#,##0"/>
    <numFmt numFmtId="235" formatCode="#,##0.00&quot;￥&quot;;[Red]\-#,##0.00&quot;￥&quot;"/>
    <numFmt numFmtId="236" formatCode="\ \ @"/>
    <numFmt numFmtId="237" formatCode="#,##0_);\(#,##0_)"/>
    <numFmt numFmtId="238" formatCode="_-* #,##0.00\ _k_r_-;\-* #,##0.00\ _k_r_-;_-* &quot;-&quot;??\ _k_r_-;_-@_-"/>
    <numFmt numFmtId="239" formatCode="&quot;綅&quot;\t#,##0_);[Red]\(&quot;綅&quot;\t#,##0\)"/>
    <numFmt numFmtId="240" formatCode="0.00_ "/>
    <numFmt numFmtId="241" formatCode="_ \¥* #,##0.00_ ;_ \¥* \-#,##0.00_ ;_ \¥* &quot;-&quot;??_ ;_ @_ "/>
    <numFmt numFmtId="242" formatCode="0;_琀"/>
    <numFmt numFmtId="243" formatCode="_-* #,##0&quot;$&quot;_-;\-* #,##0&quot;$&quot;_-;_-* &quot;-&quot;&quot;$&quot;_-;_-@_-"/>
    <numFmt numFmtId="244" formatCode="yyyy&quot;年&quot;m&quot;月&quot;d&quot;日&quot;;@"/>
    <numFmt numFmtId="245" formatCode="* #,##0;* \-#,##0;* &quot;-&quot;;@"/>
    <numFmt numFmtId="246" formatCode="* #,##0.00;* \-#,##0.00;* &quot;-&quot;??;@"/>
    <numFmt numFmtId="247" formatCode="yy\.mm\.dd"/>
    <numFmt numFmtId="248"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49" formatCode="_ &quot;\&quot;* #,##0.00_ ;_ &quot;\&quot;* \-#,##0.00_ ;_ &quot;\&quot;* &quot;-&quot;??_ ;_ @_ "/>
    <numFmt numFmtId="250" formatCode="_ &quot;\&quot;* #,##0_ ;_ &quot;\&quot;* \-#,##0_ ;_ &quot;\&quot;* &quot;-&quot;_ ;_ @_ "/>
    <numFmt numFmtId="251" formatCode="#,##0.00_ "/>
    <numFmt numFmtId="252" formatCode="0.0000_ "/>
    <numFmt numFmtId="253" formatCode="0.000_ "/>
    <numFmt numFmtId="254" formatCode="#,##0_ "/>
    <numFmt numFmtId="255" formatCode="#,##0_);[Red]\(#,##0\)"/>
    <numFmt numFmtId="256" formatCode="#,##0.00_ ;\-#,##0.00;;"/>
    <numFmt numFmtId="257" formatCode="0_);[Red]\(0\)"/>
  </numFmts>
  <fonts count="217">
    <font>
      <sz val="9"/>
      <name val="宋体"/>
      <charset val="134"/>
    </font>
    <font>
      <sz val="11"/>
      <color theme="1"/>
      <name val="宋体"/>
      <charset val="134"/>
      <scheme val="minor"/>
    </font>
    <font>
      <b/>
      <sz val="18"/>
      <color theme="1"/>
      <name val="宋体"/>
      <charset val="134"/>
      <scheme val="minor"/>
    </font>
    <font>
      <sz val="12"/>
      <color theme="1"/>
      <name val="宋体"/>
      <charset val="134"/>
      <scheme val="minor"/>
    </font>
    <font>
      <sz val="11"/>
      <color theme="1"/>
      <name val="宋体"/>
      <charset val="134"/>
    </font>
    <font>
      <sz val="11"/>
      <name val="宋体"/>
      <charset val="134"/>
    </font>
    <font>
      <sz val="11"/>
      <name val="宋体"/>
      <charset val="134"/>
      <scheme val="minor"/>
    </font>
    <font>
      <sz val="12"/>
      <name val="宋体"/>
      <charset val="134"/>
    </font>
    <font>
      <sz val="12"/>
      <color theme="1"/>
      <name val="宋体"/>
      <charset val="134"/>
    </font>
    <font>
      <sz val="12"/>
      <name val="微软雅黑"/>
      <charset val="134"/>
    </font>
    <font>
      <sz val="12"/>
      <color indexed="8"/>
      <name val="宋体"/>
      <charset val="134"/>
    </font>
    <font>
      <sz val="18"/>
      <name val="黑体"/>
      <charset val="134"/>
    </font>
    <font>
      <b/>
      <sz val="11"/>
      <name val="宋体"/>
      <charset val="134"/>
    </font>
    <font>
      <b/>
      <sz val="18"/>
      <color indexed="8"/>
      <name val="宋体"/>
      <charset val="134"/>
    </font>
    <font>
      <sz val="14"/>
      <color indexed="8"/>
      <name val="宋体"/>
      <charset val="134"/>
    </font>
    <font>
      <b/>
      <sz val="18"/>
      <color indexed="8"/>
      <name val="宋体"/>
      <charset val="1"/>
    </font>
    <font>
      <b/>
      <sz val="18"/>
      <name val="宋体"/>
      <charset val="1"/>
    </font>
    <font>
      <sz val="12"/>
      <color indexed="8"/>
      <name val="宋体"/>
      <charset val="1"/>
    </font>
    <font>
      <sz val="10"/>
      <name val="宋体"/>
      <charset val="1"/>
    </font>
    <font>
      <b/>
      <sz val="10"/>
      <name val="宋体"/>
      <charset val="1"/>
    </font>
    <font>
      <sz val="10"/>
      <color indexed="8"/>
      <name val="宋体"/>
      <charset val="1"/>
    </font>
    <font>
      <b/>
      <sz val="10"/>
      <color indexed="8"/>
      <name val="宋体"/>
      <charset val="1"/>
    </font>
    <font>
      <b/>
      <sz val="18"/>
      <name val="宋体"/>
      <charset val="134"/>
    </font>
    <font>
      <sz val="12"/>
      <name val="宋体"/>
      <charset val="0"/>
    </font>
    <font>
      <b/>
      <sz val="12"/>
      <name val="宋体"/>
      <charset val="134"/>
    </font>
    <font>
      <b/>
      <sz val="12"/>
      <name val="宋体"/>
      <charset val="0"/>
    </font>
    <font>
      <sz val="10"/>
      <name val="宋体"/>
      <charset val="134"/>
    </font>
    <font>
      <b/>
      <sz val="16"/>
      <name val="宋体"/>
      <charset val="134"/>
    </font>
    <font>
      <sz val="12"/>
      <name val="Times New Roman"/>
      <charset val="134"/>
    </font>
    <font>
      <sz val="11"/>
      <name val="Times New Roman"/>
      <charset val="134"/>
    </font>
    <font>
      <b/>
      <sz val="11"/>
      <name val="Times New Roman"/>
      <charset val="134"/>
    </font>
    <font>
      <sz val="18"/>
      <name val="宋体"/>
      <charset val="134"/>
    </font>
    <font>
      <b/>
      <sz val="16"/>
      <color rgb="FF000000"/>
      <name val="宋体"/>
      <charset val="134"/>
    </font>
    <font>
      <sz val="12"/>
      <color rgb="FF000000"/>
      <name val="宋体"/>
      <charset val="134"/>
    </font>
    <font>
      <b/>
      <sz val="18"/>
      <color rgb="FF000000"/>
      <name val="宋体"/>
      <charset val="134"/>
    </font>
    <font>
      <sz val="12"/>
      <color rgb="FF000000"/>
      <name val="Times New Roman"/>
      <charset val="0"/>
    </font>
    <font>
      <b/>
      <sz val="12"/>
      <color rgb="FF000000"/>
      <name val="宋体"/>
      <charset val="134"/>
    </font>
    <font>
      <sz val="11"/>
      <name val="黑体"/>
      <charset val="134"/>
    </font>
    <font>
      <b/>
      <sz val="18"/>
      <name val="Times New Roman"/>
      <charset val="134"/>
    </font>
    <font>
      <sz val="14"/>
      <name val="黑体"/>
      <charset val="134"/>
    </font>
    <font>
      <b/>
      <sz val="12"/>
      <name val="Times New Roman"/>
      <charset val="134"/>
    </font>
    <font>
      <sz val="12"/>
      <name val="Times New Roman"/>
      <charset val="0"/>
    </font>
    <font>
      <b/>
      <sz val="12"/>
      <color indexed="8"/>
      <name val="宋体"/>
      <charset val="134"/>
    </font>
    <font>
      <sz val="22"/>
      <name val="宋体"/>
      <charset val="134"/>
    </font>
    <font>
      <sz val="12"/>
      <name val="宋体"/>
      <charset val="134"/>
      <scheme val="minor"/>
    </font>
    <font>
      <sz val="11"/>
      <color theme="1"/>
      <name val="Times New Roman"/>
      <charset val="134"/>
    </font>
    <font>
      <b/>
      <sz val="11"/>
      <color theme="1"/>
      <name val="宋体"/>
      <charset val="134"/>
    </font>
    <font>
      <b/>
      <sz val="9"/>
      <name val="宋体"/>
      <charset val="134"/>
    </font>
    <font>
      <b/>
      <sz val="12"/>
      <name val="宋体"/>
      <charset val="134"/>
      <scheme val="major"/>
    </font>
    <font>
      <sz val="12"/>
      <name val="宋体"/>
      <charset val="134"/>
      <scheme val="major"/>
    </font>
    <font>
      <b/>
      <sz val="18"/>
      <name val="宋体"/>
      <charset val="0"/>
    </font>
    <font>
      <b/>
      <sz val="13"/>
      <name val="宋体"/>
      <charset val="134"/>
    </font>
    <font>
      <sz val="18"/>
      <name val="Times New Roman"/>
      <charset val="0"/>
    </font>
    <font>
      <sz val="16"/>
      <name val="方正小标宋_GBK"/>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20"/>
      <name val="宋体"/>
      <charset val="134"/>
    </font>
    <font>
      <b/>
      <sz val="11"/>
      <color indexed="63"/>
      <name val="宋体"/>
      <charset val="134"/>
    </font>
    <font>
      <sz val="11"/>
      <color indexed="8"/>
      <name val="宋体"/>
      <charset val="134"/>
    </font>
    <font>
      <b/>
      <sz val="21"/>
      <name val="楷体_GB2312"/>
      <charset val="134"/>
    </font>
    <font>
      <sz val="11"/>
      <color indexed="62"/>
      <name val="宋体"/>
      <charset val="134"/>
    </font>
    <font>
      <sz val="12"/>
      <color indexed="9"/>
      <name val="宋体"/>
      <charset val="134"/>
    </font>
    <font>
      <sz val="11"/>
      <color indexed="17"/>
      <name val="宋体"/>
      <charset val="134"/>
    </font>
    <font>
      <sz val="10"/>
      <name val="Arial"/>
      <charset val="134"/>
    </font>
    <font>
      <sz val="11"/>
      <color indexed="20"/>
      <name val="宋体"/>
      <charset val="134"/>
    </font>
    <font>
      <b/>
      <i/>
      <sz val="16"/>
      <name val="Helv"/>
      <charset val="134"/>
    </font>
    <font>
      <b/>
      <sz val="11"/>
      <color indexed="52"/>
      <name val="宋体"/>
      <charset val="134"/>
    </font>
    <font>
      <sz val="11"/>
      <color indexed="42"/>
      <name val="宋体"/>
      <charset val="134"/>
    </font>
    <font>
      <sz val="8"/>
      <name val="Arial"/>
      <charset val="134"/>
    </font>
    <font>
      <sz val="12"/>
      <color indexed="16"/>
      <name val="宋体"/>
      <charset val="134"/>
    </font>
    <font>
      <sz val="11"/>
      <color indexed="9"/>
      <name val="宋体"/>
      <charset val="134"/>
    </font>
    <font>
      <sz val="12"/>
      <name val="????"/>
      <charset val="134"/>
    </font>
    <font>
      <sz val="12"/>
      <color indexed="62"/>
      <name val="宋体"/>
      <charset val="134"/>
    </font>
    <font>
      <b/>
      <sz val="10"/>
      <name val="MS Sans Serif"/>
      <charset val="134"/>
    </font>
    <font>
      <sz val="11"/>
      <color theme="0"/>
      <name val="宋体"/>
      <charset val="134"/>
      <scheme val="minor"/>
    </font>
    <font>
      <b/>
      <sz val="11"/>
      <color indexed="8"/>
      <name val="宋体"/>
      <charset val="134"/>
    </font>
    <font>
      <b/>
      <sz val="11"/>
      <color indexed="9"/>
      <name val="宋体"/>
      <charset val="134"/>
    </font>
    <font>
      <b/>
      <sz val="12"/>
      <color indexed="52"/>
      <name val="宋体"/>
      <charset val="134"/>
    </font>
    <font>
      <sz val="10"/>
      <color indexed="8"/>
      <name val="Arial"/>
      <charset val="134"/>
    </font>
    <font>
      <sz val="11"/>
      <color indexed="10"/>
      <name val="宋体"/>
      <charset val="134"/>
    </font>
    <font>
      <b/>
      <sz val="11"/>
      <color rgb="FFFA7D00"/>
      <name val="宋体"/>
      <charset val="134"/>
      <scheme val="minor"/>
    </font>
    <font>
      <sz val="10"/>
      <name val="Helv"/>
      <charset val="134"/>
    </font>
    <font>
      <sz val="10.5"/>
      <color indexed="20"/>
      <name val="宋体"/>
      <charset val="134"/>
    </font>
    <font>
      <sz val="10"/>
      <name val="Times New Roman"/>
      <charset val="134"/>
    </font>
    <font>
      <sz val="7"/>
      <name val="Small Fonts"/>
      <charset val="134"/>
    </font>
    <font>
      <sz val="11"/>
      <color indexed="60"/>
      <name val="宋体"/>
      <charset val="134"/>
    </font>
    <font>
      <sz val="11"/>
      <color rgb="FF006100"/>
      <name val="宋体"/>
      <charset val="134"/>
      <scheme val="minor"/>
    </font>
    <font>
      <sz val="11"/>
      <name val="MS P????"/>
      <charset val="134"/>
    </font>
    <font>
      <sz val="11"/>
      <name val="ＭＳ Ｐゴシック"/>
      <charset val="134"/>
    </font>
    <font>
      <b/>
      <sz val="12"/>
      <name val="Arial"/>
      <charset val="134"/>
    </font>
    <font>
      <sz val="10"/>
      <name val="Geneva"/>
      <charset val="134"/>
    </font>
    <font>
      <u/>
      <sz val="10"/>
      <color indexed="36"/>
      <name val="Arial"/>
      <charset val="134"/>
    </font>
    <font>
      <b/>
      <sz val="11"/>
      <color indexed="56"/>
      <name val="宋体"/>
      <charset val="134"/>
    </font>
    <font>
      <b/>
      <sz val="15"/>
      <color indexed="62"/>
      <name val="宋体"/>
      <charset val="134"/>
    </font>
    <font>
      <i/>
      <sz val="11"/>
      <color indexed="23"/>
      <name val="宋体"/>
      <charset val="134"/>
    </font>
    <font>
      <sz val="12"/>
      <color indexed="20"/>
      <name val="楷体_GB2312"/>
      <charset val="134"/>
    </font>
    <font>
      <sz val="12"/>
      <color indexed="17"/>
      <name val="宋体"/>
      <charset val="134"/>
    </font>
    <font>
      <b/>
      <sz val="12"/>
      <color indexed="63"/>
      <name val="宋体"/>
      <charset val="134"/>
    </font>
    <font>
      <sz val="12"/>
      <name val="Arial"/>
      <charset val="134"/>
    </font>
    <font>
      <i/>
      <sz val="11"/>
      <color rgb="FF7F7F7F"/>
      <name val="宋体"/>
      <charset val="134"/>
      <scheme val="minor"/>
    </font>
    <font>
      <b/>
      <sz val="11"/>
      <color indexed="62"/>
      <name val="宋体"/>
      <charset val="134"/>
    </font>
    <font>
      <u/>
      <sz val="12"/>
      <color indexed="36"/>
      <name val="宋体"/>
      <charset val="134"/>
    </font>
    <font>
      <sz val="11"/>
      <color indexed="16"/>
      <name val="宋体"/>
      <charset val="134"/>
    </font>
    <font>
      <sz val="10"/>
      <color indexed="20"/>
      <name val="宋体"/>
      <charset val="134"/>
    </font>
    <font>
      <sz val="11"/>
      <color indexed="52"/>
      <name val="宋体"/>
      <charset val="134"/>
    </font>
    <font>
      <b/>
      <sz val="15"/>
      <color indexed="56"/>
      <name val="宋体"/>
      <charset val="134"/>
    </font>
    <font>
      <b/>
      <sz val="13"/>
      <color indexed="56"/>
      <name val="宋体"/>
      <charset val="134"/>
    </font>
    <font>
      <sz val="10"/>
      <color indexed="17"/>
      <name val="宋体"/>
      <charset val="134"/>
    </font>
    <font>
      <sz val="13"/>
      <name val="Tms Rmn"/>
      <charset val="134"/>
    </font>
    <font>
      <sz val="11"/>
      <color indexed="20"/>
      <name val="Tahoma"/>
      <charset val="134"/>
    </font>
    <font>
      <sz val="12"/>
      <color indexed="17"/>
      <name val="楷体_GB2312"/>
      <charset val="134"/>
    </font>
    <font>
      <sz val="11"/>
      <color indexed="8"/>
      <name val="Tahoma"/>
      <charset val="134"/>
    </font>
    <font>
      <b/>
      <sz val="18"/>
      <color indexed="56"/>
      <name val="宋体"/>
      <charset val="134"/>
    </font>
    <font>
      <sz val="11"/>
      <color rgb="FFFF0000"/>
      <name val="宋体"/>
      <charset val="134"/>
      <scheme val="minor"/>
    </font>
    <font>
      <sz val="10"/>
      <name val="ＭＳ Ｐゴシック"/>
      <charset val="134"/>
    </font>
    <font>
      <b/>
      <sz val="11"/>
      <color indexed="42"/>
      <name val="宋体"/>
      <charset val="134"/>
    </font>
    <font>
      <b/>
      <sz val="20"/>
      <color indexed="8"/>
      <name val="黑体"/>
      <charset val="134"/>
    </font>
    <font>
      <sz val="12"/>
      <name val="돋움체"/>
      <charset val="134"/>
    </font>
    <font>
      <u val="singleAccounting"/>
      <vertAlign val="subscript"/>
      <sz val="10"/>
      <name val="Times New Roman"/>
      <charset val="134"/>
    </font>
    <font>
      <i/>
      <sz val="9"/>
      <name val="Times New Roman"/>
      <charset val="134"/>
    </font>
    <font>
      <b/>
      <sz val="11"/>
      <color theme="0"/>
      <name val="宋体"/>
      <charset val="134"/>
      <scheme val="minor"/>
    </font>
    <font>
      <sz val="11"/>
      <color rgb="FF9C6500"/>
      <name val="宋体"/>
      <charset val="134"/>
      <scheme val="minor"/>
    </font>
    <font>
      <b/>
      <sz val="12"/>
      <name val="Helv"/>
      <charset val="134"/>
    </font>
    <font>
      <b/>
      <sz val="8"/>
      <color indexed="8"/>
      <name val="Helv"/>
      <charset val="134"/>
    </font>
    <font>
      <b/>
      <sz val="12"/>
      <name val="MS Sans Serif"/>
      <charset val="134"/>
    </font>
    <font>
      <b/>
      <sz val="10"/>
      <name val="Tms Rmn"/>
      <charset val="134"/>
    </font>
    <font>
      <sz val="11"/>
      <color indexed="8"/>
      <name val="Times New Roman"/>
      <charset val="134"/>
    </font>
    <font>
      <sz val="11"/>
      <color rgb="FF9C0006"/>
      <name val="宋体"/>
      <charset val="134"/>
      <scheme val="minor"/>
    </font>
    <font>
      <sz val="8"/>
      <name val="Times New Roman"/>
      <charset val="134"/>
    </font>
    <font>
      <sz val="11"/>
      <name val="明朝"/>
      <charset val="134"/>
    </font>
    <font>
      <sz val="10.5"/>
      <color indexed="17"/>
      <name val="宋体"/>
      <charset val="134"/>
    </font>
    <font>
      <b/>
      <sz val="11"/>
      <color rgb="FF3F3F3F"/>
      <name val="宋体"/>
      <charset val="134"/>
      <scheme val="minor"/>
    </font>
    <font>
      <sz val="12"/>
      <name val="官帕眉"/>
      <charset val="134"/>
    </font>
    <font>
      <sz val="12"/>
      <name val="Courier"/>
      <charset val="134"/>
    </font>
    <font>
      <sz val="11"/>
      <color indexed="17"/>
      <name val="Tahoma"/>
      <charset val="134"/>
    </font>
    <font>
      <u/>
      <sz val="12"/>
      <color indexed="12"/>
      <name val="宋体"/>
      <charset val="134"/>
    </font>
    <font>
      <b/>
      <sz val="13"/>
      <color indexed="62"/>
      <name val="宋体"/>
      <charset val="134"/>
    </font>
    <font>
      <sz val="11"/>
      <color rgb="FF000000"/>
      <name val="Calibri"/>
      <charset val="134"/>
    </font>
    <font>
      <sz val="12"/>
      <color indexed="9"/>
      <name val="Helv"/>
      <charset val="134"/>
    </font>
    <font>
      <b/>
      <sz val="14"/>
      <name val="楷体"/>
      <charset val="134"/>
    </font>
    <font>
      <sz val="10"/>
      <color indexed="8"/>
      <name val="宋体"/>
      <charset val="134"/>
    </font>
    <font>
      <b/>
      <sz val="18"/>
      <color indexed="62"/>
      <name val="宋体"/>
      <charset val="134"/>
    </font>
    <font>
      <sz val="11"/>
      <color indexed="0"/>
      <name val="Calibri"/>
      <charset val="134"/>
    </font>
    <font>
      <sz val="10"/>
      <name val="Courier"/>
      <charset val="134"/>
    </font>
    <font>
      <sz val="12"/>
      <color indexed="14"/>
      <name val="宋体"/>
      <charset val="134"/>
    </font>
    <font>
      <sz val="20"/>
      <name val="Letter Gothic (W1)"/>
      <charset val="134"/>
    </font>
    <font>
      <sz val="10"/>
      <name val="MS Sans Serif"/>
      <charset val="134"/>
    </font>
    <font>
      <sz val="7"/>
      <name val="Helv"/>
      <charset val="134"/>
    </font>
    <font>
      <sz val="12"/>
      <name val="新細明體"/>
      <charset val="134"/>
    </font>
    <font>
      <sz val="9"/>
      <color indexed="8"/>
      <name val="宋体"/>
      <charset val="134"/>
    </font>
    <font>
      <b/>
      <sz val="10"/>
      <name val="Helv"/>
      <charset val="134"/>
    </font>
    <font>
      <b/>
      <sz val="13"/>
      <name val="Tms Rmn"/>
      <charset val="134"/>
    </font>
    <font>
      <b/>
      <sz val="10"/>
      <name val="Arial"/>
      <charset val="134"/>
    </font>
    <font>
      <b/>
      <sz val="8"/>
      <name val="Arial"/>
      <charset val="134"/>
    </font>
    <font>
      <sz val="10"/>
      <name val="MS Serif"/>
      <charset val="134"/>
    </font>
    <font>
      <sz val="10"/>
      <color indexed="16"/>
      <name val="MS Serif"/>
      <charset val="134"/>
    </font>
    <font>
      <sz val="9"/>
      <name val="Times New Roman"/>
      <charset val="134"/>
    </font>
    <font>
      <sz val="10"/>
      <name val="Arial"/>
      <charset val="0"/>
    </font>
    <font>
      <b/>
      <sz val="18"/>
      <color theme="3"/>
      <name val="宋体"/>
      <charset val="134"/>
      <scheme val="major"/>
    </font>
    <font>
      <b/>
      <sz val="18"/>
      <name val="Arial"/>
      <charset val="134"/>
    </font>
    <font>
      <u/>
      <sz val="10"/>
      <color indexed="12"/>
      <name val="Arial"/>
      <charset val="134"/>
    </font>
    <font>
      <sz val="11"/>
      <name val="돋움"/>
      <charset val="134"/>
    </font>
    <font>
      <b/>
      <i/>
      <sz val="12"/>
      <name val="Times New Roman"/>
      <charset val="134"/>
    </font>
    <font>
      <sz val="12"/>
      <name val="Helv"/>
      <charset val="134"/>
    </font>
    <font>
      <sz val="10"/>
      <color indexed="20"/>
      <name val="Arial"/>
      <charset val="134"/>
    </font>
    <font>
      <sz val="18"/>
      <name val="Times New Roman"/>
      <charset val="134"/>
    </font>
    <font>
      <b/>
      <sz val="13"/>
      <name val="Times New Roman"/>
      <charset val="134"/>
    </font>
    <font>
      <i/>
      <sz val="12"/>
      <name val="Times New Roman"/>
      <charset val="134"/>
    </font>
    <font>
      <b/>
      <sz val="11"/>
      <name val="Helv"/>
      <charset val="134"/>
    </font>
    <font>
      <sz val="10"/>
      <color indexed="8"/>
      <name val="MS Sans Serif"/>
      <charset val="134"/>
    </font>
    <font>
      <sz val="11"/>
      <color rgb="FFFA7D00"/>
      <name val="宋体"/>
      <charset val="134"/>
      <scheme val="minor"/>
    </font>
    <font>
      <b/>
      <sz val="11"/>
      <color theme="1"/>
      <name val="宋体"/>
      <charset val="134"/>
      <scheme val="minor"/>
    </font>
    <font>
      <b/>
      <sz val="11"/>
      <color indexed="16"/>
      <name val="Times New Roman"/>
      <charset val="134"/>
    </font>
    <font>
      <sz val="10"/>
      <name val="Tms Rmn"/>
      <charset val="134"/>
    </font>
    <font>
      <sz val="7"/>
      <color indexed="10"/>
      <name val="Helv"/>
      <charset val="134"/>
    </font>
    <font>
      <sz val="8"/>
      <color indexed="16"/>
      <name val="Century Schoolbook"/>
      <charset val="134"/>
    </font>
    <font>
      <b/>
      <sz val="10"/>
      <color indexed="8"/>
      <name val="黑体"/>
      <charset val="134"/>
    </font>
    <font>
      <b/>
      <i/>
      <sz val="10"/>
      <name val="Times New Roman"/>
      <charset val="134"/>
    </font>
    <font>
      <sz val="12"/>
      <name val="MS Sans Serif"/>
      <charset val="134"/>
    </font>
    <font>
      <b/>
      <sz val="9"/>
      <name val="Times New Roman"/>
      <charset val="134"/>
    </font>
    <font>
      <sz val="11"/>
      <color indexed="12"/>
      <name val="Times New Roman"/>
      <charset val="134"/>
    </font>
    <font>
      <sz val="11"/>
      <color theme="1"/>
      <name val="Tahoma"/>
      <charset val="134"/>
    </font>
    <font>
      <sz val="12"/>
      <color indexed="60"/>
      <name val="宋体"/>
      <charset val="134"/>
    </font>
    <font>
      <sz val="11"/>
      <color rgb="FF3F3F76"/>
      <name val="宋体"/>
      <charset val="134"/>
      <scheme val="minor"/>
    </font>
    <font>
      <sz val="10"/>
      <name val="楷体"/>
      <charset val="134"/>
    </font>
    <font>
      <u/>
      <sz val="10"/>
      <color indexed="14"/>
      <name val="MS Sans Serif"/>
      <charset val="134"/>
    </font>
    <font>
      <sz val="10"/>
      <color rgb="FF000000"/>
      <name val="宋体"/>
      <charset val="134"/>
      <scheme val="minor"/>
    </font>
    <font>
      <sz val="11"/>
      <color indexed="8"/>
      <name val="宋体"/>
      <charset val="134"/>
      <scheme val="minor"/>
    </font>
    <font>
      <u/>
      <sz val="10"/>
      <color indexed="12"/>
      <name val="MS Sans Serif"/>
      <charset val="134"/>
    </font>
    <font>
      <b/>
      <sz val="9"/>
      <name val="Arial"/>
      <charset val="134"/>
    </font>
    <font>
      <sz val="10"/>
      <color indexed="17"/>
      <name val="Arial"/>
      <charset val="134"/>
    </font>
    <font>
      <b/>
      <sz val="12"/>
      <color indexed="9"/>
      <name val="宋体"/>
      <charset val="134"/>
    </font>
    <font>
      <sz val="12"/>
      <color indexed="10"/>
      <name val="宋体"/>
      <charset val="134"/>
    </font>
    <font>
      <sz val="12"/>
      <color indexed="52"/>
      <name val="宋体"/>
      <charset val="134"/>
    </font>
    <font>
      <i/>
      <sz val="12"/>
      <color indexed="23"/>
      <name val="宋体"/>
      <charset val="134"/>
    </font>
    <font>
      <sz val="12"/>
      <color indexed="8"/>
      <name val="Times New Roman"/>
      <charset val="0"/>
    </font>
    <font>
      <sz val="12"/>
      <color rgb="FF000000"/>
      <name val="宋体"/>
      <charset val="0"/>
    </font>
    <font>
      <b/>
      <sz val="14"/>
      <name val="宋体"/>
      <charset val="134"/>
    </font>
    <font>
      <sz val="14"/>
      <name val="宋体"/>
      <charset val="134"/>
    </font>
  </fonts>
  <fills count="1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theme="9" tint="0.799615466780602"/>
        <bgColor indexed="64"/>
      </patternFill>
    </fill>
    <fill>
      <patternFill patternType="solid">
        <fgColor indexed="26"/>
        <bgColor indexed="64"/>
      </patternFill>
    </fill>
    <fill>
      <patternFill patternType="solid">
        <fgColor indexed="49"/>
        <bgColor indexed="64"/>
      </patternFill>
    </fill>
    <fill>
      <patternFill patternType="solid">
        <fgColor indexed="42"/>
        <bgColor indexed="64"/>
      </patternFill>
    </fill>
    <fill>
      <patternFill patternType="solid">
        <fgColor indexed="22"/>
        <bgColor indexed="22"/>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indexed="57"/>
        <bgColor indexed="64"/>
      </patternFill>
    </fill>
    <fill>
      <patternFill patternType="solid">
        <fgColor theme="6" tint="0.799615466780602"/>
        <bgColor indexed="64"/>
      </patternFill>
    </fill>
    <fill>
      <patternFill patternType="solid">
        <fgColor indexed="10"/>
        <bgColor indexed="64"/>
      </patternFill>
    </fill>
    <fill>
      <patternFill patternType="solid">
        <fgColor theme="8" tint="0.399670400097659"/>
        <bgColor indexed="64"/>
      </patternFill>
    </fill>
    <fill>
      <patternFill patternType="solid">
        <fgColor indexed="53"/>
        <bgColor indexed="64"/>
      </patternFill>
    </fill>
    <fill>
      <patternFill patternType="solid">
        <fgColor theme="4" tint="0.799615466780602"/>
        <bgColor indexed="64"/>
      </patternFill>
    </fill>
    <fill>
      <patternFill patternType="solid">
        <fgColor indexed="55"/>
        <bgColor indexed="64"/>
      </patternFill>
    </fill>
    <fill>
      <patternFill patternType="solid">
        <fgColor indexed="27"/>
        <bgColor indexed="64"/>
      </patternFill>
    </fill>
    <fill>
      <patternFill patternType="solid">
        <fgColor indexed="45"/>
        <bgColor indexed="45"/>
      </patternFill>
    </fill>
    <fill>
      <patternFill patternType="solid">
        <fgColor theme="9" tint="0.799676503799554"/>
        <bgColor indexed="64"/>
      </patternFill>
    </fill>
    <fill>
      <patternFill patternType="solid">
        <fgColor theme="8" tint="0.799676503799554"/>
        <bgColor indexed="64"/>
      </patternFill>
    </fill>
    <fill>
      <patternFill patternType="solid">
        <fgColor indexed="51"/>
        <bgColor indexed="64"/>
      </patternFill>
    </fill>
    <fill>
      <patternFill patternType="solid">
        <fgColor indexed="36"/>
        <bgColor indexed="64"/>
      </patternFill>
    </fill>
    <fill>
      <patternFill patternType="solid">
        <fgColor theme="5" tint="0.799676503799554"/>
        <bgColor indexed="64"/>
      </patternFill>
    </fill>
    <fill>
      <patternFill patternType="solid">
        <fgColor indexed="52"/>
        <bgColor indexed="64"/>
      </patternFill>
    </fill>
    <fill>
      <patternFill patternType="solid">
        <fgColor indexed="30"/>
        <bgColor indexed="30"/>
      </patternFill>
    </fill>
    <fill>
      <patternFill patternType="solid">
        <fgColor theme="6" tint="0.799676503799554"/>
        <bgColor indexed="64"/>
      </patternFill>
    </fill>
    <fill>
      <patternFill patternType="solid">
        <fgColor theme="7" tint="0.399609363078707"/>
        <bgColor indexed="64"/>
      </patternFill>
    </fill>
    <fill>
      <patternFill patternType="solid">
        <fgColor theme="7" tint="0.799615466780602"/>
        <bgColor indexed="64"/>
      </patternFill>
    </fill>
    <fill>
      <patternFill patternType="solid">
        <fgColor indexed="54"/>
        <bgColor indexed="64"/>
      </patternFill>
    </fill>
    <fill>
      <patternFill patternType="solid">
        <fgColor theme="8" tint="0.399609363078707"/>
        <bgColor indexed="64"/>
      </patternFill>
    </fill>
    <fill>
      <patternFill patternType="solid">
        <fgColor theme="5" tint="0.399609363078707"/>
        <bgColor indexed="64"/>
      </patternFill>
    </fill>
    <fill>
      <patternFill patternType="solid">
        <fgColor indexed="27"/>
        <bgColor indexed="27"/>
      </patternFill>
    </fill>
    <fill>
      <patternFill patternType="solid">
        <fgColor indexed="54"/>
        <bgColor indexed="54"/>
      </patternFill>
    </fill>
    <fill>
      <patternFill patternType="solid">
        <fgColor indexed="13"/>
        <bgColor indexed="64"/>
      </patternFill>
    </fill>
    <fill>
      <patternFill patternType="solid">
        <fgColor indexed="30"/>
        <bgColor indexed="64"/>
      </patternFill>
    </fill>
    <fill>
      <patternFill patternType="solid">
        <fgColor theme="4" tint="0.799676503799554"/>
        <bgColor indexed="64"/>
      </patternFill>
    </fill>
    <fill>
      <patternFill patternType="solid">
        <fgColor theme="6" tint="0.399609363078707"/>
        <bgColor indexed="64"/>
      </patternFill>
    </fill>
    <fill>
      <patternFill patternType="solid">
        <fgColor theme="7" tint="0.399639881588183"/>
        <bgColor indexed="64"/>
      </patternFill>
    </fill>
    <fill>
      <patternFill patternType="solid">
        <fgColor theme="7" tint="0.799676503799554"/>
        <bgColor indexed="64"/>
      </patternFill>
    </fill>
    <fill>
      <patternFill patternType="solid">
        <fgColor theme="8" tint="0.799584948271126"/>
        <bgColor indexed="64"/>
      </patternFill>
    </fill>
    <fill>
      <patternFill patternType="solid">
        <fgColor theme="6" tint="0.399670400097659"/>
        <bgColor indexed="64"/>
      </patternFill>
    </fill>
    <fill>
      <patternFill patternType="solid">
        <fgColor indexed="42"/>
        <bgColor indexed="42"/>
      </patternFill>
    </fill>
    <fill>
      <patternFill patternType="solid">
        <fgColor theme="6" tint="0.799645985290078"/>
        <bgColor indexed="64"/>
      </patternFill>
    </fill>
    <fill>
      <patternFill patternType="solid">
        <fgColor indexed="62"/>
        <bgColor indexed="64"/>
      </patternFill>
    </fill>
    <fill>
      <patternFill patternType="solid">
        <fgColor theme="6" tint="0.799584948271126"/>
        <bgColor indexed="64"/>
      </patternFill>
    </fill>
    <fill>
      <patternFill patternType="solid">
        <fgColor theme="5" tint="0.799615466780602"/>
        <bgColor indexed="64"/>
      </patternFill>
    </fill>
    <fill>
      <patternFill patternType="solid">
        <fgColor indexed="29"/>
        <bgColor indexed="29"/>
      </patternFill>
    </fill>
    <fill>
      <patternFill patternType="solid">
        <fgColor theme="9" tint="0.399670400097659"/>
        <bgColor indexed="64"/>
      </patternFill>
    </fill>
    <fill>
      <patternFill patternType="solid">
        <fgColor theme="9" tint="0.799584948271126"/>
        <bgColor indexed="64"/>
      </patternFill>
    </fill>
    <fill>
      <patternFill patternType="solid">
        <fgColor indexed="15"/>
        <bgColor indexed="64"/>
      </patternFill>
    </fill>
    <fill>
      <patternFill patternType="solid">
        <fgColor indexed="49"/>
        <bgColor indexed="49"/>
      </patternFill>
    </fill>
    <fill>
      <patternFill patternType="solid">
        <fgColor theme="8" tint="0.799615466780602"/>
        <bgColor indexed="64"/>
      </patternFill>
    </fill>
    <fill>
      <patternFill patternType="solid">
        <fgColor indexed="47"/>
        <bgColor indexed="47"/>
      </patternFill>
    </fill>
    <fill>
      <patternFill patternType="solid">
        <fgColor indexed="55"/>
        <bgColor indexed="55"/>
      </patternFill>
    </fill>
    <fill>
      <patternFill patternType="solid">
        <fgColor theme="5" tint="0.799645985290078"/>
        <bgColor indexed="64"/>
      </patternFill>
    </fill>
    <fill>
      <patternFill patternType="solid">
        <fgColor theme="8" tint="0.799645985290078"/>
        <bgColor indexed="64"/>
      </patternFill>
    </fill>
    <fill>
      <patternFill patternType="solid">
        <fgColor theme="4" tint="0.799645985290078"/>
        <bgColor indexed="64"/>
      </patternFill>
    </fill>
    <fill>
      <patternFill patternType="solid">
        <fgColor indexed="20"/>
        <bgColor indexed="64"/>
      </patternFill>
    </fill>
    <fill>
      <patternFill patternType="solid">
        <fgColor theme="7" tint="0.799645985290078"/>
        <bgColor indexed="64"/>
      </patternFill>
    </fill>
    <fill>
      <patternFill patternType="solid">
        <fgColor theme="7" tint="0.799584948271126"/>
        <bgColor indexed="64"/>
      </patternFill>
    </fill>
    <fill>
      <patternFill patternType="solid">
        <fgColor indexed="41"/>
        <bgColor indexed="64"/>
      </patternFill>
    </fill>
    <fill>
      <patternFill patternType="solid">
        <fgColor theme="9" tint="0.399609363078707"/>
        <bgColor indexed="64"/>
      </patternFill>
    </fill>
    <fill>
      <patternFill patternType="solid">
        <fgColor indexed="26"/>
        <bgColor indexed="26"/>
      </patternFill>
    </fill>
    <fill>
      <patternFill patternType="solid">
        <fgColor theme="9" tint="0.799645985290078"/>
        <bgColor indexed="64"/>
      </patternFill>
    </fill>
    <fill>
      <patternFill patternType="solid">
        <fgColor indexed="44"/>
        <bgColor indexed="44"/>
      </patternFill>
    </fill>
    <fill>
      <patternFill patternType="gray0625"/>
    </fill>
    <fill>
      <patternFill patternType="solid">
        <fgColor indexed="52"/>
        <bgColor indexed="52"/>
      </patternFill>
    </fill>
    <fill>
      <patternFill patternType="solid">
        <fgColor indexed="25"/>
        <bgColor indexed="25"/>
      </patternFill>
    </fill>
    <fill>
      <patternFill patternType="solid">
        <fgColor theme="9" tint="0.399578844569231"/>
        <bgColor indexed="64"/>
      </patternFill>
    </fill>
    <fill>
      <patternFill patternType="solid">
        <fgColor theme="4" tint="0.799584948271126"/>
        <bgColor indexed="64"/>
      </patternFill>
    </fill>
    <fill>
      <patternFill patternType="solid">
        <fgColor theme="7" tint="0.399578844569231"/>
        <bgColor indexed="64"/>
      </patternFill>
    </fill>
    <fill>
      <patternFill patternType="solid">
        <fgColor theme="5" tint="0.799584948271126"/>
        <bgColor indexed="64"/>
      </patternFill>
    </fill>
    <fill>
      <patternFill patternType="solid">
        <fgColor theme="8" tint="0.399578844569231"/>
        <bgColor indexed="64"/>
      </patternFill>
    </fill>
    <fill>
      <patternFill patternType="solid">
        <fgColor indexed="51"/>
        <bgColor indexed="51"/>
      </patternFill>
    </fill>
    <fill>
      <patternFill patternType="solid">
        <fgColor theme="6" tint="0.399639881588183"/>
        <bgColor indexed="64"/>
      </patternFill>
    </fill>
    <fill>
      <patternFill patternType="solid">
        <fgColor indexed="53"/>
        <bgColor indexed="53"/>
      </patternFill>
    </fill>
    <fill>
      <patternFill patternType="solid">
        <fgColor indexed="31"/>
        <bgColor indexed="31"/>
      </patternFill>
    </fill>
    <fill>
      <patternFill patternType="solid">
        <fgColor theme="4" tint="0.399609363078707"/>
        <bgColor indexed="64"/>
      </patternFill>
    </fill>
    <fill>
      <patternFill patternType="solid">
        <fgColor theme="8" tint="0.399639881588183"/>
        <bgColor indexed="64"/>
      </patternFill>
    </fill>
    <fill>
      <patternFill patternType="solid">
        <fgColor indexed="12"/>
        <bgColor indexed="64"/>
      </patternFill>
    </fill>
    <fill>
      <patternFill patternType="solid">
        <fgColor theme="5" tint="0.399670400097659"/>
        <bgColor indexed="64"/>
      </patternFill>
    </fill>
    <fill>
      <patternFill patternType="solid">
        <fgColor theme="4" tint="0.399639881588183"/>
        <bgColor indexed="64"/>
      </patternFill>
    </fill>
    <fill>
      <patternFill patternType="solid">
        <fgColor theme="4" tint="0.399578844569231"/>
        <bgColor indexed="64"/>
      </patternFill>
    </fill>
    <fill>
      <patternFill patternType="solid">
        <fgColor theme="4" tint="0.399670400097659"/>
        <bgColor indexed="64"/>
      </patternFill>
    </fill>
    <fill>
      <patternFill patternType="solid">
        <fgColor theme="9" tint="0.399639881588183"/>
        <bgColor indexed="64"/>
      </patternFill>
    </fill>
    <fill>
      <patternFill patternType="solid">
        <fgColor theme="6" tint="0.399578844569231"/>
        <bgColor indexed="64"/>
      </patternFill>
    </fill>
    <fill>
      <patternFill patternType="solid">
        <fgColor theme="5" tint="0.399639881588183"/>
        <bgColor indexed="64"/>
      </patternFill>
    </fill>
    <fill>
      <patternFill patternType="solid">
        <fgColor theme="5" tint="0.399578844569231"/>
        <bgColor indexed="64"/>
      </patternFill>
    </fill>
    <fill>
      <patternFill patternType="solid">
        <fgColor theme="7" tint="0.399670400097659"/>
        <bgColor indexed="64"/>
      </patternFill>
    </fill>
    <fill>
      <patternFill patternType="solid">
        <fgColor indexed="25"/>
        <bgColor indexed="64"/>
      </patternFill>
    </fill>
    <fill>
      <patternFill patternType="solid">
        <fgColor indexed="43"/>
        <bgColor indexed="43"/>
      </patternFill>
    </fill>
    <fill>
      <patternFill patternType="mediumGray">
        <fgColor indexed="22"/>
      </patternFill>
    </fill>
    <fill>
      <patternFill patternType="lightUp">
        <fgColor indexed="9"/>
        <bgColor indexed="22"/>
      </patternFill>
    </fill>
    <fill>
      <patternFill patternType="solid">
        <fgColor indexed="19"/>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3"/>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auto="1"/>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auto="1"/>
      </top>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theme="4" tint="0.499984740745262"/>
      </bottom>
      <diagonal/>
    </border>
    <border>
      <left/>
      <right/>
      <top/>
      <bottom style="thick">
        <color theme="4"/>
      </bottom>
      <diagonal/>
    </border>
    <border>
      <left/>
      <right/>
      <top/>
      <bottom style="medium">
        <color indexed="30"/>
      </bottom>
      <diagonal/>
    </border>
    <border>
      <left/>
      <right/>
      <top/>
      <bottom style="thick">
        <color indexed="49"/>
      </bottom>
      <diagonal/>
    </border>
    <border>
      <left/>
      <right/>
      <top style="thin">
        <color auto="1"/>
      </top>
      <bottom style="double">
        <color auto="1"/>
      </bottom>
      <diagonal/>
    </border>
    <border>
      <left/>
      <right/>
      <top/>
      <bottom style="double">
        <color indexed="52"/>
      </bottom>
      <diagonal/>
    </border>
    <border>
      <left/>
      <right/>
      <top/>
      <bottom style="thick">
        <color indexed="22"/>
      </bottom>
      <diagonal/>
    </border>
    <border>
      <left/>
      <right/>
      <top/>
      <bottom style="medium">
        <color indexed="49"/>
      </bottom>
      <diagonal/>
    </border>
    <border>
      <left/>
      <right/>
      <top/>
      <bottom style="medium">
        <color theme="4" tint="0.399670400097659"/>
      </bottom>
      <diagonal/>
    </border>
    <border>
      <left/>
      <right/>
      <top/>
      <bottom style="medium">
        <color theme="4" tint="0.399609363078707"/>
      </bottom>
      <diagonal/>
    </border>
    <border>
      <left style="thin">
        <color auto="1"/>
      </left>
      <right style="thin">
        <color auto="1"/>
      </right>
      <top/>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top/>
      <bottom style="medium">
        <color theme="4" tint="0.399578844569231"/>
      </bottom>
      <diagonal/>
    </border>
    <border>
      <left style="thin">
        <color theme="1"/>
      </left>
      <right style="thin">
        <color theme="1"/>
      </right>
      <top style="thin">
        <color theme="1"/>
      </top>
      <bottom style="thin">
        <color theme="1"/>
      </bottom>
      <diagonal/>
    </border>
    <border>
      <left/>
      <right style="thin">
        <color auto="1"/>
      </right>
      <top/>
      <bottom/>
      <diagonal/>
    </border>
    <border>
      <left style="hair">
        <color auto="1"/>
      </left>
      <right style="hair">
        <color auto="1"/>
      </right>
      <top style="hair">
        <color auto="1"/>
      </top>
      <bottom style="hair">
        <color auto="1"/>
      </bottom>
      <diagonal/>
    </border>
    <border>
      <left/>
      <right/>
      <top/>
      <bottom style="medium">
        <color theme="4" tint="0.399639881588183"/>
      </bottom>
      <diagonal/>
    </border>
    <border>
      <left/>
      <right style="thin">
        <color auto="1"/>
      </right>
      <top/>
      <bottom style="thin">
        <color auto="1"/>
      </bottom>
      <diagonal/>
    </border>
  </borders>
  <cellStyleXfs count="906">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7" borderId="17"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8" applyNumberFormat="0" applyFill="0" applyAlignment="0" applyProtection="0">
      <alignment vertical="center"/>
    </xf>
    <xf numFmtId="0" fontId="61" fillId="0" borderId="18" applyNumberFormat="0" applyFill="0" applyAlignment="0" applyProtection="0">
      <alignment vertical="center"/>
    </xf>
    <xf numFmtId="0" fontId="62" fillId="0" borderId="19" applyNumberFormat="0" applyFill="0" applyAlignment="0" applyProtection="0">
      <alignment vertical="center"/>
    </xf>
    <xf numFmtId="0" fontId="62" fillId="0" borderId="0" applyNumberFormat="0" applyFill="0" applyBorder="0" applyAlignment="0" applyProtection="0">
      <alignment vertical="center"/>
    </xf>
    <xf numFmtId="0" fontId="63" fillId="8" borderId="20" applyNumberFormat="0" applyAlignment="0" applyProtection="0">
      <alignment vertical="center"/>
    </xf>
    <xf numFmtId="0" fontId="64" fillId="9" borderId="21" applyNumberFormat="0" applyAlignment="0" applyProtection="0">
      <alignment vertical="center"/>
    </xf>
    <xf numFmtId="0" fontId="65" fillId="9" borderId="20" applyNumberFormat="0" applyAlignment="0" applyProtection="0">
      <alignment vertical="center"/>
    </xf>
    <xf numFmtId="0" fontId="66" fillId="10" borderId="22" applyNumberFormat="0" applyAlignment="0" applyProtection="0">
      <alignment vertical="center"/>
    </xf>
    <xf numFmtId="0" fontId="67" fillId="0" borderId="23" applyNumberFormat="0" applyFill="0" applyAlignment="0" applyProtection="0">
      <alignment vertical="center"/>
    </xf>
    <xf numFmtId="0" fontId="68" fillId="0" borderId="24" applyNumberFormat="0" applyFill="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1"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72" fillId="34" borderId="0" applyNumberFormat="0" applyBorder="0" applyAlignment="0" applyProtection="0">
      <alignment vertical="center"/>
    </xf>
    <xf numFmtId="0" fontId="73" fillId="35" borderId="0" applyNumberFormat="0" applyBorder="0" applyAlignment="0" applyProtection="0">
      <alignment vertical="center"/>
    </xf>
    <xf numFmtId="0" fontId="73" fillId="36" borderId="0" applyNumberFormat="0" applyBorder="0" applyAlignment="0" applyProtection="0">
      <alignment vertical="center"/>
    </xf>
    <xf numFmtId="0" fontId="72" fillId="37" borderId="0" applyNumberFormat="0" applyBorder="0" applyAlignment="0" applyProtection="0">
      <alignment vertical="center"/>
    </xf>
    <xf numFmtId="0" fontId="74" fillId="38" borderId="0" applyNumberFormat="0" applyBorder="0" applyAlignment="0" applyProtection="0">
      <alignment vertical="center"/>
    </xf>
    <xf numFmtId="0" fontId="75" fillId="3" borderId="25" applyNumberFormat="0" applyAlignment="0" applyProtection="0">
      <alignment vertical="center"/>
    </xf>
    <xf numFmtId="0" fontId="76" fillId="4" borderId="0" applyNumberFormat="0" applyBorder="0" applyAlignment="0" applyProtection="0">
      <alignment vertical="center"/>
    </xf>
    <xf numFmtId="0" fontId="7" fillId="39" borderId="26" applyNumberFormat="0" applyAlignment="0" applyProtection="0">
      <alignment vertical="center"/>
    </xf>
    <xf numFmtId="0" fontId="76" fillId="38" borderId="0" applyNumberFormat="0" applyBorder="0" applyAlignment="0" applyProtection="0">
      <alignment vertical="center"/>
    </xf>
    <xf numFmtId="0" fontId="1" fillId="40" borderId="0" applyNumberFormat="0" applyBorder="0" applyAlignment="0" applyProtection="0">
      <alignment vertical="center"/>
    </xf>
    <xf numFmtId="0" fontId="76" fillId="41" borderId="27" applyNumberFormat="0" applyFont="0" applyAlignment="0" applyProtection="0">
      <alignment vertical="center"/>
    </xf>
    <xf numFmtId="0" fontId="7" fillId="4" borderId="26" applyNumberFormat="0" applyAlignment="0" applyProtection="0">
      <alignment vertical="center"/>
    </xf>
    <xf numFmtId="0" fontId="7" fillId="38" borderId="0" applyNumberFormat="0" applyBorder="0" applyAlignment="0" applyProtection="0">
      <alignment vertical="center"/>
    </xf>
    <xf numFmtId="0" fontId="7" fillId="4" borderId="25" applyNumberFormat="0" applyAlignment="0" applyProtection="0">
      <alignment vertical="center"/>
    </xf>
    <xf numFmtId="0" fontId="7" fillId="0" borderId="28" applyNumberFormat="0" applyFill="0" applyAlignment="0" applyProtection="0">
      <alignment vertical="center"/>
    </xf>
    <xf numFmtId="0" fontId="76" fillId="39" borderId="0" applyNumberFormat="0" applyBorder="0" applyAlignment="0" applyProtection="0">
      <alignment vertical="center"/>
    </xf>
    <xf numFmtId="0" fontId="7" fillId="41" borderId="27" applyNumberFormat="0" applyFont="0" applyAlignment="0" applyProtection="0">
      <alignment vertical="center"/>
    </xf>
    <xf numFmtId="0" fontId="77" fillId="0" borderId="0">
      <alignment horizontal="centerContinuous" vertical="center"/>
    </xf>
    <xf numFmtId="0" fontId="78" fillId="39" borderId="26" applyNumberFormat="0" applyAlignment="0" applyProtection="0">
      <alignment vertical="center"/>
    </xf>
    <xf numFmtId="0" fontId="79" fillId="42" borderId="0" applyProtection="0"/>
    <xf numFmtId="0" fontId="80" fillId="43" borderId="0" applyProtection="0"/>
    <xf numFmtId="0" fontId="1" fillId="20" borderId="0" applyNumberFormat="0" applyBorder="0" applyAlignment="0" applyProtection="0">
      <alignment vertical="center"/>
    </xf>
    <xf numFmtId="176" fontId="81" fillId="0" borderId="0" applyFont="0" applyFill="0" applyBorder="0" applyAlignment="0" applyProtection="0"/>
    <xf numFmtId="0" fontId="82" fillId="38" borderId="0"/>
    <xf numFmtId="0" fontId="83" fillId="0" borderId="0"/>
    <xf numFmtId="0" fontId="80" fillId="43" borderId="0" applyNumberFormat="0" applyBorder="0" applyAlignment="0" applyProtection="0">
      <alignment vertical="center"/>
    </xf>
    <xf numFmtId="0" fontId="10" fillId="44" borderId="0" applyNumberFormat="0" applyBorder="0" applyAlignment="0" applyProtection="0"/>
    <xf numFmtId="0" fontId="76" fillId="45" borderId="0" applyNumberFormat="0" applyBorder="0" applyAlignment="0" applyProtection="0">
      <alignment vertical="center"/>
    </xf>
    <xf numFmtId="0" fontId="76" fillId="46" borderId="0" applyNumberFormat="0" applyBorder="0" applyAlignment="0" applyProtection="0">
      <alignment vertical="center"/>
    </xf>
    <xf numFmtId="0" fontId="10" fillId="4" borderId="0" applyNumberFormat="0" applyBorder="0" applyAlignment="0" applyProtection="0">
      <alignment vertical="center"/>
    </xf>
    <xf numFmtId="0" fontId="7" fillId="0" borderId="0" applyProtection="0">
      <alignment vertical="center"/>
    </xf>
    <xf numFmtId="0" fontId="84" fillId="4" borderId="26" applyNumberFormat="0" applyAlignment="0" applyProtection="0">
      <alignment vertical="center"/>
    </xf>
    <xf numFmtId="0" fontId="82" fillId="47" borderId="0" applyNumberFormat="0" applyBorder="0" applyAlignment="0" applyProtection="0">
      <alignment vertical="center"/>
    </xf>
    <xf numFmtId="0" fontId="10" fillId="47" borderId="0" applyNumberFormat="0" applyBorder="0" applyAlignment="0" applyProtection="0">
      <alignment vertical="center"/>
    </xf>
    <xf numFmtId="0" fontId="76" fillId="48" borderId="0" applyNumberFormat="0" applyBorder="0" applyAlignment="0" applyProtection="0">
      <alignment vertical="center"/>
    </xf>
    <xf numFmtId="0" fontId="1" fillId="28" borderId="0" applyNumberFormat="0" applyBorder="0" applyAlignment="0" applyProtection="0">
      <alignment vertical="center"/>
    </xf>
    <xf numFmtId="177" fontId="81" fillId="0" borderId="0" applyFont="0" applyFill="0" applyBorder="0" applyAlignment="0" applyProtection="0"/>
    <xf numFmtId="0" fontId="81" fillId="0" borderId="0">
      <alignment vertical="center"/>
    </xf>
    <xf numFmtId="0" fontId="85" fillId="49" borderId="0" applyNumberFormat="0" applyBorder="0" applyAlignment="0" applyProtection="0">
      <alignment vertical="center"/>
    </xf>
    <xf numFmtId="10" fontId="86" fillId="3" borderId="1" applyNumberFormat="0" applyBorder="0" applyAlignment="0" applyProtection="0"/>
    <xf numFmtId="0" fontId="7" fillId="43" borderId="0" applyNumberFormat="0" applyBorder="0" applyAlignment="0" applyProtection="0">
      <alignment vertical="center"/>
    </xf>
    <xf numFmtId="0" fontId="76" fillId="3" borderId="0" applyNumberFormat="0" applyBorder="0" applyAlignment="0" applyProtection="0">
      <alignment vertical="center"/>
    </xf>
    <xf numFmtId="0" fontId="87" fillId="41" borderId="0" applyProtection="0"/>
    <xf numFmtId="0" fontId="76" fillId="41" borderId="0" applyNumberFormat="0" applyBorder="0" applyAlignment="0" applyProtection="0">
      <alignment vertical="center"/>
    </xf>
    <xf numFmtId="0" fontId="88" fillId="49" borderId="0" applyNumberFormat="0" applyBorder="0" applyAlignment="0" applyProtection="0">
      <alignment vertical="center"/>
    </xf>
    <xf numFmtId="0" fontId="74" fillId="47" borderId="0" applyProtection="0"/>
    <xf numFmtId="0" fontId="10" fillId="4" borderId="0" applyProtection="0"/>
    <xf numFmtId="0" fontId="76" fillId="5" borderId="0" applyNumberFormat="0" applyBorder="0" applyAlignment="0" applyProtection="0">
      <alignment vertical="center"/>
    </xf>
    <xf numFmtId="0" fontId="89" fillId="0" borderId="0"/>
    <xf numFmtId="0" fontId="76" fillId="39" borderId="0"/>
    <xf numFmtId="0" fontId="90" fillId="39" borderId="26" applyNumberFormat="0" applyAlignment="0" applyProtection="0">
      <alignment vertical="center"/>
    </xf>
    <xf numFmtId="0" fontId="1" fillId="50" borderId="0" applyNumberFormat="0" applyBorder="0" applyAlignment="0" applyProtection="0">
      <alignment vertical="center"/>
    </xf>
    <xf numFmtId="178" fontId="91" fillId="0" borderId="29" applyAlignment="0" applyProtection="0"/>
    <xf numFmtId="0" fontId="85" fillId="51" borderId="0" applyNumberFormat="0" applyBorder="0" applyAlignment="0" applyProtection="0">
      <alignment vertical="center"/>
    </xf>
    <xf numFmtId="0" fontId="92" fillId="52" borderId="0" applyNumberFormat="0" applyBorder="0" applyAlignment="0" applyProtection="0">
      <alignment vertical="center"/>
    </xf>
    <xf numFmtId="0" fontId="93" fillId="0" borderId="30" applyNumberFormat="0" applyFill="0" applyAlignment="0" applyProtection="0">
      <alignment vertical="center"/>
    </xf>
    <xf numFmtId="0" fontId="1" fillId="24" borderId="0" applyNumberFormat="0" applyBorder="0" applyAlignment="0" applyProtection="0">
      <alignment vertical="center"/>
    </xf>
    <xf numFmtId="0" fontId="85" fillId="53" borderId="0" applyNumberFormat="0" applyBorder="0" applyAlignment="0" applyProtection="0">
      <alignment vertical="center"/>
    </xf>
    <xf numFmtId="0" fontId="76" fillId="6" borderId="0" applyNumberFormat="0" applyBorder="0" applyAlignment="0" applyProtection="0">
      <alignment vertical="center"/>
    </xf>
    <xf numFmtId="0" fontId="75" fillId="4" borderId="25" applyNumberFormat="0" applyAlignment="0" applyProtection="0">
      <alignment vertical="center"/>
    </xf>
    <xf numFmtId="0" fontId="1" fillId="54" borderId="0" applyNumberFormat="0" applyBorder="0" applyAlignment="0" applyProtection="0">
      <alignment vertical="center"/>
    </xf>
    <xf numFmtId="0" fontId="88" fillId="51" borderId="0" applyNumberFormat="0" applyBorder="0" applyAlignment="0" applyProtection="0">
      <alignment vertical="center"/>
    </xf>
    <xf numFmtId="0" fontId="85" fillId="5" borderId="0" applyNumberFormat="0" applyBorder="0" applyAlignment="0" applyProtection="0">
      <alignment vertical="center"/>
    </xf>
    <xf numFmtId="0" fontId="92" fillId="18" borderId="0" applyNumberFormat="0" applyBorder="0" applyAlignment="0" applyProtection="0">
      <alignment vertical="center"/>
    </xf>
    <xf numFmtId="0" fontId="5" fillId="0" borderId="1">
      <alignment horizontal="distributed" vertical="center" wrapText="1"/>
    </xf>
    <xf numFmtId="0" fontId="94" fillId="55" borderId="31" applyNumberFormat="0" applyAlignment="0" applyProtection="0">
      <alignment vertical="center"/>
    </xf>
    <xf numFmtId="0" fontId="7" fillId="56" borderId="0" applyNumberFormat="0" applyBorder="0" applyAlignment="0" applyProtection="0">
      <alignment vertical="center"/>
    </xf>
    <xf numFmtId="0" fontId="95" fillId="4" borderId="26" applyNumberFormat="0" applyAlignment="0" applyProtection="0">
      <alignment vertical="center"/>
    </xf>
    <xf numFmtId="0" fontId="76" fillId="56" borderId="0" applyNumberFormat="0" applyBorder="0" applyAlignment="0" applyProtection="0">
      <alignment vertical="center"/>
    </xf>
    <xf numFmtId="0" fontId="7" fillId="47" borderId="0" applyNumberFormat="0" applyBorder="0" applyAlignment="0" applyProtection="0">
      <alignment vertical="center"/>
    </xf>
    <xf numFmtId="179" fontId="5" fillId="0" borderId="1">
      <alignment vertical="center"/>
      <protection locked="0"/>
    </xf>
    <xf numFmtId="0" fontId="82" fillId="38" borderId="0" applyNumberFormat="0" applyBorder="0" applyAlignment="0" applyProtection="0">
      <alignment vertical="center"/>
    </xf>
    <xf numFmtId="0" fontId="93" fillId="0" borderId="28" applyNumberFormat="0" applyFill="0" applyAlignment="0" applyProtection="0">
      <alignment vertical="center"/>
    </xf>
    <xf numFmtId="0" fontId="80" fillId="56" borderId="0" applyNumberFormat="0" applyBorder="0" applyAlignment="0" applyProtection="0">
      <alignment vertical="center"/>
    </xf>
    <xf numFmtId="0" fontId="81" fillId="0" borderId="0"/>
    <xf numFmtId="0" fontId="88" fillId="45" borderId="0" applyNumberFormat="0" applyBorder="0" applyAlignment="0" applyProtection="0">
      <alignment vertical="center"/>
    </xf>
    <xf numFmtId="0" fontId="84" fillId="3" borderId="26" applyNumberFormat="0" applyAlignment="0" applyProtection="0">
      <alignment vertical="center"/>
    </xf>
    <xf numFmtId="0" fontId="7" fillId="0" borderId="32" applyNumberFormat="0" applyFill="0" applyAlignment="0" applyProtection="0">
      <alignment vertical="center"/>
    </xf>
    <xf numFmtId="0" fontId="93" fillId="0" borderId="28" applyNumberFormat="0" applyAlignment="0" applyProtection="0">
      <alignment vertical="center"/>
    </xf>
    <xf numFmtId="0" fontId="10" fillId="39" borderId="0" applyProtection="0"/>
    <xf numFmtId="180" fontId="7" fillId="0" borderId="0">
      <alignment vertical="center"/>
    </xf>
    <xf numFmtId="0" fontId="96" fillId="0" borderId="0">
      <alignment vertical="top"/>
    </xf>
    <xf numFmtId="0" fontId="82" fillId="38" borderId="0" applyProtection="0"/>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81" fillId="0" borderId="0">
      <protection locked="0"/>
    </xf>
    <xf numFmtId="0" fontId="87" fillId="57" borderId="0" applyNumberFormat="0" applyBorder="0" applyAlignment="0" applyProtection="0"/>
    <xf numFmtId="0" fontId="97" fillId="0" borderId="0" applyNumberFormat="0" applyFill="0" applyBorder="0" applyAlignment="0" applyProtection="0">
      <alignment vertical="center"/>
    </xf>
    <xf numFmtId="0" fontId="1" fillId="58" borderId="0" applyNumberFormat="0" applyBorder="0" applyAlignment="0" applyProtection="0">
      <alignment vertical="center"/>
    </xf>
    <xf numFmtId="0" fontId="98" fillId="9" borderId="20" applyNumberFormat="0" applyAlignment="0" applyProtection="0">
      <alignment vertical="center"/>
    </xf>
    <xf numFmtId="0" fontId="1" fillId="59" borderId="0" applyNumberFormat="0" applyBorder="0" applyAlignment="0" applyProtection="0">
      <alignment vertical="center"/>
    </xf>
    <xf numFmtId="0" fontId="85" fillId="4" borderId="0" applyNumberFormat="0" applyBorder="0" applyAlignment="0" applyProtection="0">
      <alignment vertical="center"/>
    </xf>
    <xf numFmtId="0" fontId="99" fillId="0" borderId="0"/>
    <xf numFmtId="0" fontId="100" fillId="47" borderId="0" applyNumberFormat="0" applyBorder="0" applyAlignment="0" applyProtection="0">
      <alignment vertical="center"/>
    </xf>
    <xf numFmtId="38" fontId="86" fillId="4" borderId="0" applyNumberFormat="0" applyBorder="0" applyAlignment="0" applyProtection="0"/>
    <xf numFmtId="181" fontId="101" fillId="0" borderId="0" applyProtection="0">
      <alignment vertical="center"/>
    </xf>
    <xf numFmtId="0" fontId="86" fillId="4" borderId="1"/>
    <xf numFmtId="0" fontId="76" fillId="60" borderId="0" applyNumberFormat="0" applyBorder="0" applyAlignment="0" applyProtection="0">
      <alignment vertical="center"/>
    </xf>
    <xf numFmtId="0" fontId="76" fillId="47" borderId="0" applyNumberFormat="0" applyBorder="0" applyAlignment="0" applyProtection="0">
      <alignment vertical="center"/>
    </xf>
    <xf numFmtId="49" fontId="81" fillId="0" borderId="0" applyFont="0" applyFill="0" applyBorder="0" applyAlignment="0" applyProtection="0"/>
    <xf numFmtId="37" fontId="102" fillId="0" borderId="0"/>
    <xf numFmtId="0" fontId="61" fillId="0" borderId="33" applyNumberFormat="0" applyFill="0" applyAlignment="0" applyProtection="0">
      <alignment vertical="center"/>
    </xf>
    <xf numFmtId="0" fontId="81" fillId="0" borderId="0" applyProtection="0">
      <alignment vertical="center"/>
    </xf>
    <xf numFmtId="0" fontId="1" fillId="0" borderId="0">
      <alignment vertical="center"/>
    </xf>
    <xf numFmtId="0" fontId="10" fillId="38" borderId="0" applyNumberFormat="0" applyBorder="0" applyAlignment="0" applyProtection="0">
      <alignment vertical="center"/>
    </xf>
    <xf numFmtId="0" fontId="10" fillId="43" borderId="0" applyNumberFormat="0" applyBorder="0" applyAlignment="0" applyProtection="0">
      <alignment vertical="center"/>
    </xf>
    <xf numFmtId="0" fontId="88" fillId="61" borderId="0" applyNumberFormat="0" applyBorder="0" applyAlignment="0" applyProtection="0">
      <alignment vertical="center"/>
    </xf>
    <xf numFmtId="0" fontId="76" fillId="47" borderId="0" applyProtection="0"/>
    <xf numFmtId="0" fontId="1" fillId="62" borderId="0" applyNumberFormat="0" applyBorder="0" applyAlignment="0" applyProtection="0">
      <alignment vertical="center"/>
    </xf>
    <xf numFmtId="1" fontId="5" fillId="0" borderId="1">
      <alignment vertical="center"/>
      <protection locked="0"/>
    </xf>
    <xf numFmtId="0" fontId="10" fillId="56" borderId="0" applyNumberFormat="0" applyBorder="0" applyAlignment="0" applyProtection="0">
      <alignment vertical="center"/>
    </xf>
    <xf numFmtId="0" fontId="10" fillId="3" borderId="0" applyNumberFormat="0" applyBorder="0" applyAlignment="0" applyProtection="0"/>
    <xf numFmtId="0" fontId="88" fillId="53" borderId="0" applyNumberFormat="0" applyBorder="0" applyAlignment="0" applyProtection="0">
      <alignment vertical="center"/>
    </xf>
    <xf numFmtId="9" fontId="7" fillId="0" borderId="0" applyFont="0" applyBorder="0" applyAlignment="0" applyProtection="0">
      <alignment vertical="center"/>
    </xf>
    <xf numFmtId="0" fontId="10" fillId="39" borderId="0" applyNumberFormat="0" applyBorder="0" applyAlignment="0" applyProtection="0">
      <alignment vertical="center"/>
    </xf>
    <xf numFmtId="0" fontId="82" fillId="47" borderId="0" applyProtection="0"/>
    <xf numFmtId="0" fontId="103" fillId="5" borderId="0" applyNumberFormat="0" applyBorder="0" applyAlignment="0" applyProtection="0">
      <alignment vertical="center"/>
    </xf>
    <xf numFmtId="0" fontId="104" fillId="11" borderId="0" applyNumberFormat="0" applyBorder="0" applyAlignment="0" applyProtection="0">
      <alignment vertical="center"/>
    </xf>
    <xf numFmtId="0" fontId="88" fillId="63" borderId="0" applyNumberFormat="0" applyBorder="0" applyAlignment="0" applyProtection="0">
      <alignment vertical="center"/>
    </xf>
    <xf numFmtId="0" fontId="79" fillId="64" borderId="0" applyNumberFormat="0" applyBorder="0" applyAlignment="0" applyProtection="0">
      <alignment vertical="center"/>
    </xf>
    <xf numFmtId="0" fontId="7" fillId="45" borderId="0" applyNumberFormat="0" applyBorder="0" applyAlignment="0" applyProtection="0">
      <alignment vertical="center"/>
    </xf>
    <xf numFmtId="0" fontId="1" fillId="65" borderId="0" applyNumberFormat="0" applyBorder="0" applyAlignment="0" applyProtection="0">
      <alignment vertical="center"/>
    </xf>
    <xf numFmtId="10" fontId="86" fillId="3" borderId="1" applyNumberFormat="0" applyBorder="0" applyAlignment="0" applyProtection="0">
      <alignment vertical="center"/>
    </xf>
    <xf numFmtId="0" fontId="99" fillId="0" borderId="0" applyProtection="0"/>
    <xf numFmtId="0" fontId="10" fillId="39" borderId="0" applyNumberFormat="0" applyBorder="0" applyAlignment="0" applyProtection="0"/>
    <xf numFmtId="0" fontId="85" fillId="42" borderId="0" applyNumberFormat="0" applyBorder="0" applyAlignment="0" applyProtection="0">
      <alignment vertical="center"/>
    </xf>
    <xf numFmtId="182" fontId="83" fillId="0" borderId="0"/>
    <xf numFmtId="0" fontId="92" fillId="66" borderId="0" applyNumberFormat="0" applyBorder="0" applyAlignment="0" applyProtection="0">
      <alignment vertical="center"/>
    </xf>
    <xf numFmtId="0" fontId="74" fillId="38" borderId="0"/>
    <xf numFmtId="183" fontId="105" fillId="0" borderId="0" applyFont="0" applyFill="0" applyBorder="0" applyAlignment="0" applyProtection="0"/>
    <xf numFmtId="0" fontId="106" fillId="0" borderId="0" applyFont="0" applyFill="0" applyBorder="0" applyAlignment="0" applyProtection="0"/>
    <xf numFmtId="0" fontId="1" fillId="67" borderId="0" applyNumberFormat="0" applyBorder="0" applyAlignment="0" applyProtection="0">
      <alignment vertical="center"/>
    </xf>
    <xf numFmtId="0" fontId="88" fillId="42" borderId="0" applyNumberFormat="0" applyBorder="0" applyAlignment="0" applyProtection="0">
      <alignment vertical="center"/>
    </xf>
    <xf numFmtId="184" fontId="81" fillId="0" borderId="0"/>
    <xf numFmtId="0" fontId="85" fillId="39" borderId="0" applyNumberFormat="0" applyBorder="0" applyAlignment="0" applyProtection="0">
      <alignment vertical="center"/>
    </xf>
    <xf numFmtId="0" fontId="1" fillId="32" borderId="0" applyNumberFormat="0" applyBorder="0" applyAlignment="0" applyProtection="0">
      <alignment vertical="center"/>
    </xf>
    <xf numFmtId="0" fontId="7" fillId="42" borderId="0" applyNumberFormat="0" applyBorder="0" applyAlignment="0" applyProtection="0">
      <alignment vertical="center"/>
    </xf>
    <xf numFmtId="0" fontId="81" fillId="0" borderId="0" applyNumberFormat="0" applyFill="0" applyBorder="0" applyAlignment="0" applyProtection="0"/>
    <xf numFmtId="0" fontId="107" fillId="0" borderId="15">
      <alignment horizontal="left" vertical="center"/>
    </xf>
    <xf numFmtId="40" fontId="105" fillId="0" borderId="0" applyFont="0" applyFill="0" applyBorder="0" applyAlignment="0" applyProtection="0"/>
    <xf numFmtId="0" fontId="87" fillId="38" borderId="0" applyNumberFormat="0" applyBorder="0" applyAlignment="0" applyProtection="0">
      <alignment vertical="center"/>
    </xf>
    <xf numFmtId="38" fontId="105" fillId="0" borderId="0" applyFont="0" applyFill="0" applyBorder="0" applyAlignment="0" applyProtection="0"/>
    <xf numFmtId="0" fontId="7" fillId="0" borderId="0">
      <protection locked="0"/>
    </xf>
    <xf numFmtId="0" fontId="85" fillId="68" borderId="0" applyNumberFormat="0" applyBorder="0" applyAlignment="0" applyProtection="0">
      <alignment vertical="center"/>
    </xf>
    <xf numFmtId="0" fontId="92" fillId="69" borderId="0" applyNumberFormat="0" applyBorder="0" applyAlignment="0" applyProtection="0">
      <alignment vertical="center"/>
    </xf>
    <xf numFmtId="0" fontId="60" fillId="0" borderId="34" applyNumberFormat="0" applyFill="0" applyAlignment="0" applyProtection="0">
      <alignment vertical="center"/>
    </xf>
    <xf numFmtId="49" fontId="101" fillId="0" borderId="0" applyProtection="0">
      <alignment horizontal="left"/>
    </xf>
    <xf numFmtId="0" fontId="108" fillId="0" borderId="0"/>
    <xf numFmtId="0" fontId="109" fillId="0" borderId="0" applyNumberFormat="0" applyFill="0" applyBorder="0" applyAlignment="0" applyProtection="0">
      <alignment vertical="top"/>
      <protection locked="0"/>
    </xf>
    <xf numFmtId="0" fontId="79" fillId="55" borderId="0" applyProtection="0"/>
    <xf numFmtId="0" fontId="110" fillId="0" borderId="35" applyNumberFormat="0" applyFill="0" applyAlignment="0" applyProtection="0">
      <alignment vertical="center"/>
    </xf>
    <xf numFmtId="0" fontId="28" fillId="0" borderId="0" applyProtection="0">
      <alignment vertical="center"/>
    </xf>
    <xf numFmtId="0" fontId="92" fillId="70" borderId="0" applyNumberFormat="0" applyBorder="0" applyAlignment="0" applyProtection="0">
      <alignment vertical="center"/>
    </xf>
    <xf numFmtId="0" fontId="111" fillId="0" borderId="36" applyNumberFormat="0" applyFill="0" applyAlignment="0" applyProtection="0">
      <alignment vertical="center"/>
    </xf>
    <xf numFmtId="0" fontId="79" fillId="71" borderId="0" applyNumberFormat="0" applyBorder="0" applyAlignment="0" applyProtection="0">
      <alignment vertical="center"/>
    </xf>
    <xf numFmtId="0" fontId="7" fillId="0" borderId="0" applyNumberFormat="0" applyFill="0" applyBorder="0" applyAlignment="0" applyProtection="0">
      <alignment vertical="center"/>
    </xf>
    <xf numFmtId="0" fontId="112" fillId="0" borderId="0" applyProtection="0"/>
    <xf numFmtId="0" fontId="79" fillId="72" borderId="0" applyNumberFormat="0" applyBorder="0" applyAlignment="0" applyProtection="0">
      <alignment vertical="center"/>
    </xf>
    <xf numFmtId="0" fontId="99" fillId="0" borderId="0">
      <alignment vertical="center"/>
    </xf>
    <xf numFmtId="0" fontId="113" fillId="38" borderId="0" applyNumberFormat="0" applyBorder="0" applyAlignment="0" applyProtection="0">
      <alignment vertical="center"/>
    </xf>
    <xf numFmtId="0" fontId="114" fillId="43" borderId="0" applyNumberFormat="0" applyBorder="0" applyAlignment="0" applyProtection="0"/>
    <xf numFmtId="0" fontId="0" fillId="0" borderId="0" applyProtection="0">
      <alignment vertical="center"/>
    </xf>
    <xf numFmtId="0" fontId="86" fillId="73" borderId="1"/>
    <xf numFmtId="185" fontId="7" fillId="0" borderId="0">
      <alignment vertical="center"/>
    </xf>
    <xf numFmtId="0" fontId="115" fillId="4" borderId="25" applyNumberFormat="0" applyAlignment="0" applyProtection="0">
      <alignment vertical="center"/>
    </xf>
    <xf numFmtId="0" fontId="7" fillId="60" borderId="0" applyNumberFormat="0" applyBorder="0" applyAlignment="0" applyProtection="0">
      <alignment vertical="center"/>
    </xf>
    <xf numFmtId="0" fontId="114" fillId="43" borderId="0" applyProtection="0"/>
    <xf numFmtId="0" fontId="82" fillId="47" borderId="0"/>
    <xf numFmtId="0" fontId="116" fillId="0" borderId="37" applyProtection="0">
      <alignment vertical="center"/>
    </xf>
    <xf numFmtId="0" fontId="7" fillId="6" borderId="0" applyNumberFormat="0" applyBorder="0" applyAlignment="0" applyProtection="0">
      <alignment vertical="center"/>
    </xf>
    <xf numFmtId="186" fontId="7" fillId="0" borderId="0">
      <alignment vertical="center"/>
    </xf>
    <xf numFmtId="181" fontId="7" fillId="0" borderId="0">
      <alignment vertical="center"/>
    </xf>
    <xf numFmtId="0" fontId="96" fillId="0" borderId="0">
      <alignment vertical="center"/>
    </xf>
    <xf numFmtId="0" fontId="92" fillId="26" borderId="0" applyNumberFormat="0" applyBorder="0" applyAlignment="0" applyProtection="0">
      <alignment vertical="center"/>
    </xf>
    <xf numFmtId="0" fontId="10" fillId="6" borderId="0" applyNumberFormat="0" applyBorder="0" applyAlignment="0" applyProtection="0">
      <alignment vertical="center"/>
    </xf>
    <xf numFmtId="0" fontId="28" fillId="0" borderId="0">
      <alignment vertical="center"/>
    </xf>
    <xf numFmtId="0" fontId="117" fillId="0" borderId="0" applyNumberFormat="0" applyFill="0" applyBorder="0" applyAlignment="0" applyProtection="0">
      <alignment vertical="center"/>
    </xf>
    <xf numFmtId="0" fontId="76" fillId="43" borderId="0" applyNumberFormat="0" applyBorder="0" applyAlignment="0" applyProtection="0">
      <alignment vertical="center"/>
    </xf>
    <xf numFmtId="0" fontId="76" fillId="39" borderId="0" applyProtection="0"/>
    <xf numFmtId="0" fontId="79" fillId="74" borderId="0" applyProtection="0"/>
    <xf numFmtId="0" fontId="118" fillId="0" borderId="0" applyNumberFormat="0" applyFill="0" applyBorder="0" applyAlignment="0" applyProtection="0">
      <alignment vertical="center"/>
    </xf>
    <xf numFmtId="0" fontId="7" fillId="41" borderId="0" applyNumberFormat="0" applyBorder="0" applyAlignment="0" applyProtection="0">
      <alignment vertical="center"/>
    </xf>
    <xf numFmtId="0" fontId="1" fillId="75" borderId="0" applyNumberFormat="0" applyBorder="0" applyAlignment="0" applyProtection="0">
      <alignment vertical="center"/>
    </xf>
    <xf numFmtId="0" fontId="76" fillId="48" borderId="0" applyProtection="0"/>
    <xf numFmtId="187" fontId="0" fillId="0" borderId="0" applyFont="0" applyFill="0" applyBorder="0" applyAlignment="0" applyProtection="0">
      <alignment vertical="center"/>
    </xf>
    <xf numFmtId="0" fontId="107" fillId="46" borderId="0" applyNumberFormat="0" applyBorder="0" applyAlignment="0" applyProtection="0">
      <alignment vertical="center"/>
    </xf>
    <xf numFmtId="0" fontId="119" fillId="0" borderId="0" applyNumberFormat="0" applyBorder="0" applyAlignment="0" applyProtection="0">
      <alignment vertical="top"/>
      <protection locked="0"/>
    </xf>
    <xf numFmtId="188" fontId="101" fillId="0" borderId="0" applyFill="0" applyBorder="0" applyProtection="0">
      <alignment horizontal="right"/>
    </xf>
    <xf numFmtId="0" fontId="92" fillId="76" borderId="0" applyNumberFormat="0" applyBorder="0" applyAlignment="0" applyProtection="0">
      <alignment vertical="center"/>
    </xf>
    <xf numFmtId="0" fontId="10" fillId="44" borderId="0" applyNumberFormat="0" applyBorder="0" applyAlignment="0" applyProtection="0">
      <alignment vertical="center"/>
    </xf>
    <xf numFmtId="49" fontId="7" fillId="0" borderId="0" applyFont="0" applyFill="0" applyBorder="0" applyAlignment="0" applyProtection="0"/>
    <xf numFmtId="0" fontId="80" fillId="56" borderId="0" applyProtection="0"/>
    <xf numFmtId="0" fontId="5" fillId="0" borderId="1" applyProtection="0">
      <alignment horizontal="distributed" vertical="center" wrapText="1"/>
    </xf>
    <xf numFmtId="0" fontId="92" fillId="77" borderId="0" applyNumberFormat="0" applyBorder="0" applyAlignment="0" applyProtection="0">
      <alignment vertical="center"/>
    </xf>
    <xf numFmtId="0" fontId="79" fillId="45" borderId="0"/>
    <xf numFmtId="0" fontId="94" fillId="55" borderId="31" applyProtection="0"/>
    <xf numFmtId="0" fontId="79" fillId="56" borderId="0" applyNumberFormat="0" applyBorder="0" applyAlignment="0" applyProtection="0">
      <alignment vertical="center"/>
    </xf>
    <xf numFmtId="0" fontId="120" fillId="38" borderId="0" applyNumberFormat="0" applyBorder="0" applyAlignment="0" applyProtection="0">
      <alignment vertical="center"/>
    </xf>
    <xf numFmtId="0" fontId="107" fillId="39" borderId="0" applyNumberFormat="0" applyBorder="0" applyAlignment="0" applyProtection="0">
      <alignment vertical="center"/>
    </xf>
    <xf numFmtId="0" fontId="5" fillId="0" borderId="0">
      <alignment vertical="center"/>
    </xf>
    <xf numFmtId="0" fontId="1" fillId="78" borderId="0" applyNumberFormat="0" applyBorder="0" applyAlignment="0" applyProtection="0">
      <alignment vertical="center"/>
    </xf>
    <xf numFmtId="0" fontId="121" fillId="47" borderId="0" applyNumberFormat="0" applyBorder="0" applyAlignment="0" applyProtection="0">
      <alignment vertical="center"/>
    </xf>
    <xf numFmtId="189" fontId="7" fillId="0" borderId="0" applyProtection="0"/>
    <xf numFmtId="0" fontId="1" fillId="79" borderId="0" applyNumberFormat="0" applyBorder="0" applyAlignment="0" applyProtection="0">
      <alignment vertical="center"/>
    </xf>
    <xf numFmtId="0" fontId="92" fillId="80" borderId="0" applyNumberFormat="0" applyBorder="0" applyAlignment="0" applyProtection="0">
      <alignment vertical="center"/>
    </xf>
    <xf numFmtId="0" fontId="85" fillId="45" borderId="0" applyNumberFormat="0" applyBorder="0" applyAlignment="0" applyProtection="0">
      <alignment vertical="center"/>
    </xf>
    <xf numFmtId="0" fontId="122" fillId="0" borderId="38" applyNumberFormat="0" applyFill="0" applyAlignment="0" applyProtection="0">
      <alignment vertical="center"/>
    </xf>
    <xf numFmtId="0" fontId="123" fillId="0" borderId="32" applyProtection="0"/>
    <xf numFmtId="0" fontId="7" fillId="0" borderId="0">
      <alignment vertical="top"/>
    </xf>
    <xf numFmtId="0" fontId="124" fillId="0" borderId="39" applyProtection="0"/>
    <xf numFmtId="0" fontId="76" fillId="60" borderId="0" applyProtection="0"/>
    <xf numFmtId="0" fontId="124" fillId="0" borderId="39" applyNumberFormat="0" applyFill="0" applyAlignment="0" applyProtection="0">
      <alignment vertical="center"/>
    </xf>
    <xf numFmtId="0" fontId="1" fillId="16" borderId="0" applyNumberFormat="0" applyBorder="0" applyAlignment="0" applyProtection="0">
      <alignment vertical="center"/>
    </xf>
    <xf numFmtId="0" fontId="88" fillId="42" borderId="0" applyProtection="0"/>
    <xf numFmtId="0" fontId="82" fillId="49" borderId="0" applyProtection="0"/>
    <xf numFmtId="0" fontId="5" fillId="0" borderId="0"/>
    <xf numFmtId="0" fontId="107" fillId="6" borderId="0" applyNumberFormat="0" applyBorder="0" applyAlignment="0" applyProtection="0">
      <alignment vertical="center"/>
    </xf>
    <xf numFmtId="0" fontId="79" fillId="42" borderId="0" applyNumberFormat="0" applyBorder="0" applyAlignment="0" applyProtection="0"/>
    <xf numFmtId="0" fontId="114" fillId="81" borderId="0" applyNumberFormat="0" applyBorder="0" applyAlignment="0" applyProtection="0"/>
    <xf numFmtId="190" fontId="81" fillId="0" borderId="0" applyFill="0" applyBorder="0" applyAlignment="0"/>
    <xf numFmtId="0" fontId="1" fillId="82" borderId="0" applyNumberFormat="0" applyBorder="0" applyAlignment="0" applyProtection="0">
      <alignment vertical="center"/>
    </xf>
    <xf numFmtId="191" fontId="81" fillId="0" borderId="0">
      <protection locked="0"/>
    </xf>
    <xf numFmtId="0" fontId="88" fillId="83" borderId="0" applyNumberFormat="0" applyBorder="0" applyAlignment="0" applyProtection="0">
      <alignment vertical="center"/>
    </xf>
    <xf numFmtId="0" fontId="1" fillId="84" borderId="0" applyNumberFormat="0" applyBorder="0" applyAlignment="0" applyProtection="0">
      <alignment vertical="center"/>
    </xf>
    <xf numFmtId="0" fontId="10" fillId="39" borderId="0"/>
    <xf numFmtId="0" fontId="76" fillId="7" borderId="17" applyNumberFormat="0" applyFont="0" applyAlignment="0" applyProtection="0">
      <alignment vertical="center"/>
    </xf>
    <xf numFmtId="0" fontId="1" fillId="85" borderId="0" applyNumberFormat="0" applyBorder="0" applyAlignment="0" applyProtection="0">
      <alignment vertical="center"/>
    </xf>
    <xf numFmtId="0" fontId="44" fillId="16" borderId="0" applyNumberFormat="0" applyBorder="0" applyAlignment="0" applyProtection="0">
      <alignment vertical="center"/>
    </xf>
    <xf numFmtId="192" fontId="81" fillId="0" borderId="0" applyFill="0" applyBorder="0" applyAlignment="0"/>
    <xf numFmtId="0" fontId="118" fillId="0" borderId="40" applyNumberFormat="0" applyFill="0" applyAlignment="0" applyProtection="0">
      <alignment vertical="center"/>
    </xf>
    <xf numFmtId="0" fontId="88" fillId="63" borderId="0" applyProtection="0"/>
    <xf numFmtId="0" fontId="10" fillId="4" borderId="0" applyNumberFormat="0" applyBorder="0" applyAlignment="0" applyProtection="0"/>
    <xf numFmtId="0" fontId="76" fillId="56" borderId="0" applyProtection="0"/>
    <xf numFmtId="0" fontId="44" fillId="59" borderId="0" applyNumberFormat="0" applyBorder="0" applyAlignment="0" applyProtection="0">
      <alignment vertical="center"/>
    </xf>
    <xf numFmtId="0" fontId="112" fillId="0" borderId="0" applyNumberFormat="0" applyFill="0" applyBorder="0" applyAlignment="0" applyProtection="0">
      <alignment vertical="center"/>
    </xf>
    <xf numFmtId="0" fontId="125" fillId="56" borderId="0" applyNumberFormat="0" applyBorder="0" applyAlignment="0" applyProtection="0">
      <alignment vertical="center"/>
    </xf>
    <xf numFmtId="41" fontId="7" fillId="0" borderId="0" applyFont="0" applyFill="0" applyBorder="0" applyAlignment="0" applyProtection="0">
      <alignment vertical="center"/>
    </xf>
    <xf numFmtId="0" fontId="79" fillId="86" borderId="0" applyNumberFormat="0" applyBorder="0" applyAlignment="0" applyProtection="0">
      <alignment vertical="center"/>
    </xf>
    <xf numFmtId="0" fontId="26" fillId="0" borderId="39" applyNumberFormat="0" applyFill="0" applyAlignment="0" applyProtection="0">
      <alignment vertical="center"/>
    </xf>
    <xf numFmtId="0" fontId="79" fillId="57" borderId="0" applyNumberFormat="0" applyBorder="0" applyAlignment="0" applyProtection="0">
      <alignment vertical="center"/>
    </xf>
    <xf numFmtId="0" fontId="123" fillId="0" borderId="32" applyNumberFormat="0" applyFill="0" applyAlignment="0" applyProtection="0">
      <alignment vertical="center"/>
    </xf>
    <xf numFmtId="0" fontId="79" fillId="60" borderId="0" applyProtection="0"/>
    <xf numFmtId="0" fontId="108" fillId="0" borderId="0" applyNumberFormat="0" applyFont="0" applyFill="0" applyBorder="0" applyProtection="0">
      <alignment horizontal="center" vertical="center" wrapText="1"/>
    </xf>
    <xf numFmtId="43" fontId="1" fillId="0" borderId="0" applyFont="0" applyFill="0" applyBorder="0" applyAlignment="0" applyProtection="0">
      <alignment vertical="center"/>
    </xf>
    <xf numFmtId="193" fontId="27" fillId="0" borderId="0">
      <alignment vertical="center"/>
    </xf>
    <xf numFmtId="0" fontId="103" fillId="5" borderId="0" applyProtection="0"/>
    <xf numFmtId="0" fontId="10" fillId="41" borderId="0"/>
    <xf numFmtId="37" fontId="126" fillId="0" borderId="0" applyFont="0" applyFill="0" applyBorder="0" applyAlignment="0" applyProtection="0"/>
    <xf numFmtId="0" fontId="83" fillId="0" borderId="0" applyProtection="0"/>
    <xf numFmtId="0" fontId="44" fillId="20" borderId="0" applyNumberFormat="0" applyBorder="0" applyAlignment="0" applyProtection="0">
      <alignment vertical="center"/>
    </xf>
    <xf numFmtId="9" fontId="7" fillId="0" borderId="0" applyProtection="0"/>
    <xf numFmtId="0" fontId="88" fillId="48" borderId="0" applyNumberFormat="0" applyBorder="0" applyAlignment="0" applyProtection="0">
      <alignment vertical="center"/>
    </xf>
    <xf numFmtId="0" fontId="92" fillId="87" borderId="0" applyNumberFormat="0" applyBorder="0" applyAlignment="0" applyProtection="0">
      <alignment vertical="center"/>
    </xf>
    <xf numFmtId="0" fontId="1" fillId="36" borderId="0" applyNumberFormat="0" applyBorder="0" applyAlignment="0" applyProtection="0">
      <alignment vertical="center"/>
    </xf>
    <xf numFmtId="0" fontId="1" fillId="88" borderId="0" applyNumberFormat="0" applyBorder="0" applyAlignment="0" applyProtection="0">
      <alignment vertical="center"/>
    </xf>
    <xf numFmtId="194" fontId="7" fillId="89" borderId="0"/>
    <xf numFmtId="0" fontId="79" fillId="90" borderId="0" applyNumberFormat="0" applyBorder="0" applyAlignment="0" applyProtection="0">
      <alignment vertical="center"/>
    </xf>
    <xf numFmtId="0" fontId="1" fillId="91" borderId="0" applyNumberFormat="0" applyBorder="0" applyAlignment="0" applyProtection="0">
      <alignment vertical="center"/>
    </xf>
    <xf numFmtId="0" fontId="10" fillId="60" borderId="0" applyNumberFormat="0" applyBorder="0" applyAlignment="0" applyProtection="0">
      <alignment vertical="center"/>
    </xf>
    <xf numFmtId="0" fontId="74" fillId="38" borderId="0" applyProtection="0"/>
    <xf numFmtId="0" fontId="62" fillId="0" borderId="41" applyNumberFormat="0" applyFill="0" applyAlignment="0" applyProtection="0">
      <alignment vertical="center"/>
    </xf>
    <xf numFmtId="0" fontId="79" fillId="45" borderId="0" applyProtection="0"/>
    <xf numFmtId="0" fontId="92" fillId="14" borderId="0" applyNumberFormat="0" applyBorder="0" applyAlignment="0" applyProtection="0">
      <alignment vertical="center"/>
    </xf>
    <xf numFmtId="43" fontId="7" fillId="0" borderId="0" applyFont="0" applyFill="0" applyBorder="0" applyAlignment="0" applyProtection="0"/>
    <xf numFmtId="0" fontId="10" fillId="4" borderId="0"/>
    <xf numFmtId="0" fontId="113" fillId="38" borderId="0" applyProtection="0"/>
    <xf numFmtId="0" fontId="79" fillId="44" borderId="0" applyNumberFormat="0" applyBorder="0" applyAlignment="0" applyProtection="0"/>
    <xf numFmtId="0" fontId="7" fillId="0" borderId="0">
      <alignment vertical="center"/>
    </xf>
    <xf numFmtId="0" fontId="127" fillId="38" borderId="0" applyNumberFormat="0" applyBorder="0" applyAlignment="0" applyProtection="0">
      <alignment vertical="center"/>
    </xf>
    <xf numFmtId="0" fontId="7" fillId="0" borderId="0" applyProtection="0"/>
    <xf numFmtId="0" fontId="128" fillId="43" borderId="0" applyNumberFormat="0" applyBorder="0" applyAlignment="0" applyProtection="0">
      <alignment vertical="center"/>
    </xf>
    <xf numFmtId="44" fontId="7" fillId="0" borderId="0" applyFont="0" applyFill="0" applyBorder="0" applyAlignment="0" applyProtection="0"/>
    <xf numFmtId="0" fontId="10" fillId="92" borderId="0" applyNumberFormat="0" applyBorder="0" applyAlignment="0" applyProtection="0"/>
    <xf numFmtId="0" fontId="44" fillId="32" borderId="0" applyNumberFormat="0" applyBorder="0" applyAlignment="0" applyProtection="0">
      <alignment vertical="center"/>
    </xf>
    <xf numFmtId="0" fontId="129" fillId="0" borderId="0">
      <alignment vertical="center"/>
    </xf>
    <xf numFmtId="0" fontId="7" fillId="3" borderId="0" applyNumberFormat="0" applyBorder="0" applyAlignment="0" applyProtection="0">
      <alignment vertical="center"/>
    </xf>
    <xf numFmtId="0" fontId="79" fillId="93" borderId="0" applyNumberFormat="0" applyBorder="0" applyAlignment="0" applyProtection="0">
      <alignment vertical="center"/>
    </xf>
    <xf numFmtId="0" fontId="114" fillId="56" borderId="0" applyNumberFormat="0" applyBorder="0" applyAlignment="0" applyProtection="0">
      <alignment vertical="center"/>
    </xf>
    <xf numFmtId="0" fontId="130" fillId="0" borderId="0" applyNumberFormat="0" applyFill="0" applyBorder="0" applyAlignment="0" applyProtection="0">
      <alignment vertical="center"/>
    </xf>
    <xf numFmtId="0" fontId="121" fillId="38" borderId="0" applyNumberFormat="0" applyBorder="0" applyAlignment="0" applyProtection="0">
      <alignment vertical="center"/>
    </xf>
    <xf numFmtId="0" fontId="88" fillId="48" borderId="0" applyProtection="0"/>
    <xf numFmtId="0" fontId="7" fillId="43" borderId="0" applyNumberFormat="0" applyBorder="0" applyAlignment="0" applyProtection="0"/>
    <xf numFmtId="0" fontId="114" fillId="43" borderId="0" applyNumberFormat="0" applyBorder="0" applyAlignment="0" applyProtection="0">
      <alignment vertical="center"/>
    </xf>
    <xf numFmtId="0" fontId="131" fillId="0" borderId="0" applyNumberFormat="0" applyFill="0" applyBorder="0" applyAlignment="0" applyProtection="0">
      <alignment vertical="center"/>
    </xf>
    <xf numFmtId="0" fontId="76" fillId="48" borderId="0"/>
    <xf numFmtId="0" fontId="10" fillId="6" borderId="0" applyProtection="0"/>
    <xf numFmtId="0" fontId="114" fillId="81" borderId="0" applyNumberFormat="0" applyBorder="0" applyAlignment="0" applyProtection="0">
      <alignment vertical="center"/>
    </xf>
    <xf numFmtId="0" fontId="100" fillId="47" borderId="0" applyProtection="0"/>
    <xf numFmtId="25" fontId="132" fillId="0" borderId="0" applyFont="0" applyFill="0" applyBorder="0" applyAlignment="0" applyProtection="0"/>
    <xf numFmtId="0" fontId="1" fillId="94" borderId="0" applyNumberFormat="0" applyBorder="0" applyAlignment="0" applyProtection="0">
      <alignment vertical="center"/>
    </xf>
    <xf numFmtId="0" fontId="79" fillId="4" borderId="0"/>
    <xf numFmtId="0" fontId="79" fillId="4" borderId="0" applyProtection="0"/>
    <xf numFmtId="0" fontId="133" fillId="55" borderId="31" applyNumberFormat="0" applyAlignment="0" applyProtection="0">
      <alignment vertical="center"/>
    </xf>
    <xf numFmtId="0" fontId="129" fillId="0" borderId="0"/>
    <xf numFmtId="0" fontId="113" fillId="38" borderId="0"/>
    <xf numFmtId="0" fontId="10" fillId="92" borderId="0" applyNumberFormat="0" applyBorder="0" applyAlignment="0" applyProtection="0">
      <alignment vertical="center"/>
    </xf>
    <xf numFmtId="49" fontId="134" fillId="3" borderId="0">
      <alignment horizontal="center" vertical="center"/>
    </xf>
    <xf numFmtId="41" fontId="135" fillId="0" borderId="0" applyFont="0" applyFill="0" applyBorder="0" applyAlignment="0" applyProtection="0"/>
    <xf numFmtId="176" fontId="81" fillId="0" borderId="1" applyNumberFormat="0"/>
    <xf numFmtId="0" fontId="88" fillId="74" borderId="0" applyNumberFormat="0" applyBorder="0" applyAlignment="0" applyProtection="0">
      <alignment vertical="center"/>
    </xf>
    <xf numFmtId="0" fontId="88" fillId="74" borderId="0" applyProtection="0"/>
    <xf numFmtId="0" fontId="79" fillId="68" borderId="0" applyProtection="0"/>
    <xf numFmtId="0" fontId="92" fillId="30" borderId="0" applyNumberFormat="0" applyBorder="0" applyAlignment="0" applyProtection="0">
      <alignment vertical="center"/>
    </xf>
    <xf numFmtId="0" fontId="114" fillId="56" borderId="0" applyProtection="0"/>
    <xf numFmtId="0" fontId="76" fillId="6" borderId="0"/>
    <xf numFmtId="0" fontId="76" fillId="6" borderId="0" applyProtection="0"/>
    <xf numFmtId="0" fontId="76" fillId="56" borderId="0"/>
    <xf numFmtId="0" fontId="1" fillId="95" borderId="0" applyNumberFormat="0" applyBorder="0" applyAlignment="0" applyProtection="0">
      <alignment vertical="center"/>
    </xf>
    <xf numFmtId="0" fontId="107" fillId="48" borderId="0" applyNumberFormat="0" applyBorder="0" applyAlignment="0" applyProtection="0">
      <alignment vertical="center"/>
    </xf>
    <xf numFmtId="195" fontId="101" fillId="0" borderId="0" applyFill="0" applyBorder="0" applyProtection="0">
      <alignment horizontal="right"/>
    </xf>
    <xf numFmtId="0" fontId="62" fillId="0" borderId="42" applyNumberFormat="0" applyFill="0" applyAlignment="0" applyProtection="0">
      <alignment vertical="center"/>
    </xf>
    <xf numFmtId="0" fontId="100" fillId="38" borderId="0"/>
    <xf numFmtId="196" fontId="101" fillId="0" borderId="0" applyFill="0" applyBorder="0" applyProtection="0">
      <alignment horizontal="right"/>
    </xf>
    <xf numFmtId="197" fontId="136" fillId="0" borderId="0" applyFill="0" applyBorder="0" applyProtection="0">
      <alignment horizontal="center"/>
    </xf>
    <xf numFmtId="198" fontId="136" fillId="0" borderId="0" applyFill="0" applyBorder="0" applyProtection="0">
      <alignment horizontal="center"/>
    </xf>
    <xf numFmtId="199" fontId="137" fillId="0" borderId="0" applyFill="0" applyBorder="0" applyProtection="0">
      <alignment horizontal="right"/>
    </xf>
    <xf numFmtId="2" fontId="116" fillId="0" borderId="0" applyProtection="0"/>
    <xf numFmtId="200" fontId="101" fillId="0" borderId="0" applyFill="0" applyBorder="0" applyProtection="0">
      <alignment horizontal="right"/>
    </xf>
    <xf numFmtId="201" fontId="101" fillId="0" borderId="0" applyFill="0" applyBorder="0" applyProtection="0">
      <alignment horizontal="right"/>
    </xf>
    <xf numFmtId="202" fontId="101" fillId="0" borderId="0" applyFill="0" applyBorder="0" applyProtection="0">
      <alignment horizontal="right"/>
    </xf>
    <xf numFmtId="203" fontId="7" fillId="0" borderId="0" applyFont="0" applyFill="0" applyBorder="0" applyAlignment="0" applyProtection="0"/>
    <xf numFmtId="0" fontId="108" fillId="0" borderId="0">
      <alignment vertical="center"/>
    </xf>
    <xf numFmtId="0" fontId="10" fillId="71" borderId="0" applyNumberFormat="0" applyBorder="0" applyAlignment="0" applyProtection="0"/>
    <xf numFmtId="204" fontId="126" fillId="0" borderId="0" applyFont="0" applyFill="0" applyBorder="0" applyAlignment="0" applyProtection="0"/>
    <xf numFmtId="10" fontId="126" fillId="0" borderId="0" applyFont="0" applyFill="0" applyBorder="0" applyAlignment="0" applyProtection="0"/>
    <xf numFmtId="10" fontId="7" fillId="0" borderId="0" applyProtection="0"/>
    <xf numFmtId="0" fontId="10" fillId="46" borderId="0" applyNumberFormat="0" applyBorder="0" applyAlignment="0" applyProtection="0"/>
    <xf numFmtId="0" fontId="7" fillId="0" borderId="0" applyNumberFormat="0" applyFont="0" applyFill="0" applyBorder="0" applyAlignment="0">
      <alignment horizontal="center" vertical="center"/>
    </xf>
    <xf numFmtId="0" fontId="1" fillId="96" borderId="0" applyNumberFormat="0" applyBorder="0" applyAlignment="0" applyProtection="0">
      <alignment vertical="center"/>
    </xf>
    <xf numFmtId="0" fontId="7" fillId="0" borderId="0" applyFill="0" applyBorder="0" applyAlignment="0"/>
    <xf numFmtId="0" fontId="44" fillId="75" borderId="0" applyNumberFormat="0" applyBorder="0" applyAlignment="0" applyProtection="0">
      <alignment vertical="center"/>
    </xf>
    <xf numFmtId="0" fontId="79" fillId="56" borderId="0" applyNumberFormat="0" applyBorder="0" applyAlignment="0" applyProtection="0"/>
    <xf numFmtId="0" fontId="88" fillId="97" borderId="0"/>
    <xf numFmtId="0" fontId="7" fillId="46" borderId="0" applyNumberFormat="0" applyBorder="0" applyAlignment="0" applyProtection="0">
      <alignment vertical="center"/>
    </xf>
    <xf numFmtId="0" fontId="88" fillId="97" borderId="0" applyProtection="0"/>
    <xf numFmtId="0" fontId="7" fillId="48" borderId="0" applyNumberFormat="0" applyBorder="0" applyAlignment="0" applyProtection="0">
      <alignment vertical="center"/>
    </xf>
    <xf numFmtId="0" fontId="79" fillId="38" borderId="0" applyProtection="0"/>
    <xf numFmtId="0" fontId="44" fillId="62" borderId="0" applyNumberFormat="0" applyBorder="0" applyAlignment="0" applyProtection="0">
      <alignment vertical="center"/>
    </xf>
    <xf numFmtId="0" fontId="76" fillId="45" borderId="0" applyProtection="0"/>
    <xf numFmtId="0" fontId="7" fillId="5" borderId="0" applyNumberFormat="0" applyBorder="0" applyAlignment="0" applyProtection="0">
      <alignment vertical="center"/>
    </xf>
    <xf numFmtId="0" fontId="76" fillId="43" borderId="0"/>
    <xf numFmtId="0" fontId="76" fillId="43" borderId="0" applyProtection="0"/>
    <xf numFmtId="0" fontId="44" fillId="65" borderId="0" applyNumberFormat="0" applyBorder="0" applyAlignment="0" applyProtection="0">
      <alignment vertical="center"/>
    </xf>
    <xf numFmtId="0" fontId="138" fillId="10" borderId="22" applyNumberFormat="0" applyAlignment="0" applyProtection="0">
      <alignment vertical="center"/>
    </xf>
    <xf numFmtId="0" fontId="1" fillId="98" borderId="0" applyNumberFormat="0" applyBorder="0" applyAlignment="0" applyProtection="0">
      <alignment vertical="center"/>
    </xf>
    <xf numFmtId="0" fontId="76" fillId="47" borderId="0"/>
    <xf numFmtId="0" fontId="44" fillId="78" borderId="0" applyNumberFormat="0" applyBorder="0" applyAlignment="0" applyProtection="0">
      <alignment vertical="center"/>
    </xf>
    <xf numFmtId="0" fontId="80" fillId="43" borderId="0"/>
    <xf numFmtId="0" fontId="1" fillId="99" borderId="0" applyNumberFormat="0" applyBorder="0" applyAlignment="0" applyProtection="0">
      <alignment vertical="center"/>
    </xf>
    <xf numFmtId="0" fontId="128" fillId="43" borderId="0" applyProtection="0"/>
    <xf numFmtId="0" fontId="10" fillId="100" borderId="0" applyNumberFormat="0" applyBorder="0" applyAlignment="0" applyProtection="0"/>
    <xf numFmtId="0" fontId="92" fillId="101" borderId="0" applyNumberFormat="0" applyBorder="0" applyAlignment="0" applyProtection="0">
      <alignment vertical="center"/>
    </xf>
    <xf numFmtId="0" fontId="76" fillId="0" borderId="0" applyProtection="0">
      <alignment vertical="center"/>
    </xf>
    <xf numFmtId="0" fontId="87" fillId="102" borderId="0" applyNumberFormat="0" applyBorder="0" applyAlignment="0" applyProtection="0">
      <alignment vertical="center"/>
    </xf>
    <xf numFmtId="0" fontId="1" fillId="103" borderId="0" applyNumberFormat="0" applyBorder="0" applyAlignment="0" applyProtection="0">
      <alignment vertical="center"/>
    </xf>
    <xf numFmtId="0" fontId="44" fillId="58" borderId="0" applyNumberFormat="0" applyBorder="0" applyAlignment="0" applyProtection="0">
      <alignment vertical="center"/>
    </xf>
    <xf numFmtId="43" fontId="135" fillId="0" borderId="0" applyFont="0" applyFill="0" applyBorder="0" applyAlignment="0" applyProtection="0"/>
    <xf numFmtId="0" fontId="139" fillId="13" borderId="0" applyNumberFormat="0" applyBorder="0" applyAlignment="0" applyProtection="0">
      <alignment vertical="center"/>
    </xf>
    <xf numFmtId="0" fontId="110" fillId="0" borderId="0" applyNumberFormat="0" applyFill="0" applyBorder="0" applyAlignment="0" applyProtection="0">
      <alignment vertical="center"/>
    </xf>
    <xf numFmtId="0" fontId="7" fillId="39" borderId="0" applyNumberFormat="0" applyBorder="0" applyAlignment="0" applyProtection="0">
      <alignment vertical="center"/>
    </xf>
    <xf numFmtId="0" fontId="79" fillId="68" borderId="0" applyNumberFormat="0" applyBorder="0" applyAlignment="0" applyProtection="0"/>
    <xf numFmtId="0" fontId="79" fillId="72" borderId="0" applyNumberFormat="0" applyBorder="0" applyAlignment="0" applyProtection="0"/>
    <xf numFmtId="0" fontId="10" fillId="46" borderId="0" applyNumberFormat="0" applyBorder="0" applyAlignment="0" applyProtection="0">
      <alignment vertical="center"/>
    </xf>
    <xf numFmtId="0" fontId="7" fillId="81" borderId="0" applyNumberFormat="0" applyBorder="0" applyAlignment="0" applyProtection="0"/>
    <xf numFmtId="0" fontId="10" fillId="41" borderId="0" applyProtection="0"/>
    <xf numFmtId="0" fontId="140" fillId="0" borderId="0">
      <alignment horizontal="left"/>
    </xf>
    <xf numFmtId="0" fontId="10" fillId="102" borderId="0" applyNumberFormat="0" applyBorder="0" applyAlignment="0" applyProtection="0"/>
    <xf numFmtId="40" fontId="141" fillId="0" borderId="0" applyBorder="0">
      <alignment horizontal="right"/>
    </xf>
    <xf numFmtId="0" fontId="10" fillId="104" borderId="0" applyNumberFormat="0" applyBorder="0" applyAlignment="0" applyProtection="0">
      <alignment vertical="center"/>
    </xf>
    <xf numFmtId="41" fontId="81" fillId="0" borderId="0" applyFont="0" applyFill="0" applyBorder="0" applyAlignment="0" applyProtection="0"/>
    <xf numFmtId="0" fontId="79" fillId="48" borderId="0" applyNumberFormat="0" applyBorder="0" applyAlignment="0" applyProtection="0">
      <alignment vertical="center"/>
    </xf>
    <xf numFmtId="0" fontId="79" fillId="61" borderId="0" applyNumberFormat="0" applyBorder="0" applyAlignment="0" applyProtection="0">
      <alignment vertical="center"/>
    </xf>
    <xf numFmtId="0" fontId="142" fillId="0" borderId="1">
      <alignment horizontal="center"/>
    </xf>
    <xf numFmtId="0" fontId="143" fillId="105" borderId="43">
      <protection locked="0"/>
    </xf>
    <xf numFmtId="0" fontId="79" fillId="57" borderId="0" applyNumberFormat="0" applyBorder="0" applyAlignment="0" applyProtection="0"/>
    <xf numFmtId="0" fontId="79" fillId="93" borderId="0" applyNumberFormat="0" applyBorder="0" applyAlignment="0" applyProtection="0"/>
    <xf numFmtId="0" fontId="79" fillId="90" borderId="0" applyNumberFormat="0" applyBorder="0" applyAlignment="0" applyProtection="0"/>
    <xf numFmtId="0" fontId="79" fillId="106" borderId="0" applyNumberFormat="0" applyBorder="0" applyAlignment="0" applyProtection="0"/>
    <xf numFmtId="0" fontId="74" fillId="47" borderId="0"/>
    <xf numFmtId="40" fontId="144" fillId="3" borderId="0">
      <alignment horizontal="right"/>
    </xf>
    <xf numFmtId="0" fontId="79" fillId="42" borderId="0" applyNumberFormat="0" applyBorder="0" applyAlignment="0" applyProtection="0">
      <alignment vertical="center"/>
    </xf>
    <xf numFmtId="0" fontId="107" fillId="3" borderId="0" applyNumberFormat="0" applyBorder="0" applyAlignment="0" applyProtection="0">
      <alignment vertical="center"/>
    </xf>
    <xf numFmtId="0" fontId="79" fillId="107" borderId="0" applyNumberFormat="0" applyBorder="0" applyAlignment="0" applyProtection="0"/>
    <xf numFmtId="0" fontId="79" fillId="63" borderId="0" applyNumberFormat="0" applyBorder="0" applyAlignment="0" applyProtection="0">
      <alignment vertical="center"/>
    </xf>
    <xf numFmtId="0" fontId="74" fillId="47" borderId="0" applyNumberFormat="0" applyBorder="0" applyAlignment="0" applyProtection="0">
      <alignment vertical="center"/>
    </xf>
    <xf numFmtId="0" fontId="107" fillId="38" borderId="0" applyNumberFormat="0" applyBorder="0" applyAlignment="0" applyProtection="0">
      <alignment vertical="center"/>
    </xf>
    <xf numFmtId="0" fontId="92" fillId="108" borderId="0" applyNumberFormat="0" applyBorder="0" applyAlignment="0" applyProtection="0">
      <alignment vertical="center"/>
    </xf>
    <xf numFmtId="0" fontId="1" fillId="109" borderId="0" applyNumberFormat="0" applyBorder="0" applyAlignment="0" applyProtection="0">
      <alignment vertical="center"/>
    </xf>
    <xf numFmtId="0" fontId="116" fillId="0" borderId="0" applyProtection="0"/>
    <xf numFmtId="0" fontId="79" fillId="64" borderId="0" applyNumberFormat="0" applyBorder="0" applyAlignment="0" applyProtection="0"/>
    <xf numFmtId="0" fontId="76" fillId="60" borderId="0"/>
    <xf numFmtId="0" fontId="145" fillId="12" borderId="0" applyNumberFormat="0" applyBorder="0" applyAlignment="0" applyProtection="0">
      <alignment vertical="center"/>
    </xf>
    <xf numFmtId="0" fontId="79" fillId="45" borderId="0" applyNumberFormat="0" applyBorder="0" applyAlignment="0" applyProtection="0"/>
    <xf numFmtId="205" fontId="81" fillId="0" borderId="0" applyFont="0" applyFill="0" applyBorder="0" applyAlignment="0" applyProtection="0"/>
    <xf numFmtId="0" fontId="92" fillId="110" borderId="0" applyNumberFormat="0" applyBorder="0" applyAlignment="0" applyProtection="0">
      <alignment vertical="center"/>
    </xf>
    <xf numFmtId="0" fontId="107" fillId="47" borderId="0" applyNumberFormat="0" applyBorder="0" applyAlignment="0" applyProtection="0">
      <alignment vertical="center"/>
    </xf>
    <xf numFmtId="9" fontId="7" fillId="0" borderId="0" applyFont="0" applyFill="0" applyBorder="0" applyAlignment="0" applyProtection="0">
      <alignment vertical="center"/>
    </xf>
    <xf numFmtId="206" fontId="7" fillId="0" borderId="0">
      <alignment vertical="center"/>
    </xf>
    <xf numFmtId="0" fontId="42" fillId="0" borderId="28" applyNumberFormat="0" applyFill="0" applyAlignment="0" applyProtection="0">
      <alignment vertical="center"/>
    </xf>
    <xf numFmtId="189" fontId="7" fillId="0" borderId="0">
      <alignment vertical="center"/>
    </xf>
    <xf numFmtId="0" fontId="1" fillId="111" borderId="0" applyNumberFormat="0" applyBorder="0" applyAlignment="0" applyProtection="0">
      <alignment vertical="center"/>
    </xf>
    <xf numFmtId="9" fontId="1" fillId="0" borderId="0" applyFont="0" applyFill="0" applyBorder="0" applyAlignment="0" applyProtection="0">
      <alignment vertical="center"/>
    </xf>
    <xf numFmtId="0" fontId="122" fillId="0" borderId="38" applyProtection="0"/>
    <xf numFmtId="0" fontId="79" fillId="74" borderId="0"/>
    <xf numFmtId="0" fontId="7" fillId="0" borderId="35" applyNumberFormat="0" applyFill="0" applyAlignment="0" applyProtection="0">
      <alignment vertical="center"/>
    </xf>
    <xf numFmtId="9" fontId="99" fillId="0" borderId="0" applyFont="0" applyFill="0" applyBorder="0" applyAlignment="0" applyProtection="0"/>
    <xf numFmtId="189" fontId="81" fillId="0" borderId="0" applyFont="0" applyFill="0" applyBorder="0" applyAlignment="0" applyProtection="0"/>
    <xf numFmtId="0" fontId="102" fillId="48" borderId="0" applyNumberFormat="0" applyBorder="0" applyAlignment="0" applyProtection="0">
      <alignment vertical="center"/>
    </xf>
    <xf numFmtId="207" fontId="96" fillId="0" borderId="0" applyProtection="0"/>
    <xf numFmtId="0" fontId="83" fillId="0" borderId="0">
      <alignment vertical="center"/>
    </xf>
    <xf numFmtId="0" fontId="92" fillId="22" borderId="0" applyNumberFormat="0" applyBorder="0" applyAlignment="0" applyProtection="0">
      <alignment vertical="center"/>
    </xf>
    <xf numFmtId="0" fontId="100" fillId="38" borderId="0" applyNumberFormat="0" applyBorder="0" applyAlignment="0" applyProtection="0">
      <alignment vertical="center"/>
    </xf>
    <xf numFmtId="0" fontId="107" fillId="45" borderId="0" applyNumberFormat="0" applyBorder="0" applyAlignment="0" applyProtection="0">
      <alignment vertical="center"/>
    </xf>
    <xf numFmtId="208" fontId="7" fillId="0" borderId="0" applyFont="0" applyFill="0" applyBorder="0" applyAlignment="0" applyProtection="0"/>
    <xf numFmtId="0" fontId="146" fillId="0" borderId="0">
      <alignment horizontal="center" wrapText="1"/>
      <protection locked="0"/>
    </xf>
    <xf numFmtId="0" fontId="79" fillId="86" borderId="0" applyNumberFormat="0" applyBorder="0" applyAlignment="0" applyProtection="0"/>
    <xf numFmtId="0" fontId="81" fillId="0" borderId="0" applyFont="0" applyFill="0" applyBorder="0" applyAlignment="0" applyProtection="0"/>
    <xf numFmtId="0" fontId="91" fillId="0" borderId="44">
      <alignment horizontal="center"/>
    </xf>
    <xf numFmtId="9" fontId="147" fillId="0" borderId="0" applyFont="0" applyFill="0" applyBorder="0" applyAlignment="0" applyProtection="0"/>
    <xf numFmtId="0" fontId="92" fillId="112" borderId="0" applyNumberFormat="0" applyBorder="0" applyAlignment="0" applyProtection="0">
      <alignment vertical="center"/>
    </xf>
    <xf numFmtId="0" fontId="87" fillId="41" borderId="0" applyNumberFormat="0" applyBorder="0" applyAlignment="0" applyProtection="0">
      <alignment vertical="center"/>
    </xf>
    <xf numFmtId="192" fontId="81" fillId="0" borderId="0" applyFont="0" applyFill="0" applyBorder="0" applyAlignment="0" applyProtection="0"/>
    <xf numFmtId="0" fontId="107" fillId="41" borderId="0" applyNumberFormat="0" applyBorder="0" applyAlignment="0" applyProtection="0">
      <alignment vertical="center"/>
    </xf>
    <xf numFmtId="0" fontId="107" fillId="43" borderId="0" applyNumberFormat="0" applyBorder="0" applyAlignment="0" applyProtection="0">
      <alignment vertical="center"/>
    </xf>
    <xf numFmtId="0" fontId="110" fillId="0" borderId="35" applyProtection="0"/>
    <xf numFmtId="0" fontId="148" fillId="56" borderId="0" applyNumberFormat="0" applyBorder="0" applyAlignment="0" applyProtection="0">
      <alignment vertical="center"/>
    </xf>
    <xf numFmtId="0" fontId="7" fillId="61" borderId="0" applyNumberFormat="0" applyBorder="0" applyAlignment="0" applyProtection="0">
      <alignment vertical="center"/>
    </xf>
    <xf numFmtId="10" fontId="7" fillId="0" borderId="0" applyFont="0" applyFill="0" applyBorder="0" applyAlignment="0" applyProtection="0">
      <alignment vertical="center"/>
    </xf>
    <xf numFmtId="10" fontId="7" fillId="0" borderId="0"/>
    <xf numFmtId="0" fontId="79" fillId="113" borderId="0" applyNumberFormat="0" applyBorder="0" applyAlignment="0" applyProtection="0"/>
    <xf numFmtId="0" fontId="107" fillId="4" borderId="0" applyNumberFormat="0" applyBorder="0" applyAlignment="0" applyProtection="0">
      <alignment vertical="center"/>
    </xf>
    <xf numFmtId="0" fontId="92" fillId="114" borderId="0" applyNumberFormat="0" applyBorder="0" applyAlignment="0" applyProtection="0">
      <alignment vertical="center"/>
    </xf>
    <xf numFmtId="189" fontId="28" fillId="0" borderId="0" applyFont="0" applyFill="0" applyBorder="0" applyAlignment="0" applyProtection="0"/>
    <xf numFmtId="0" fontId="79" fillId="53" borderId="0" applyNumberFormat="0" applyBorder="0" applyAlignment="0" applyProtection="0">
      <alignment vertical="center"/>
    </xf>
    <xf numFmtId="0" fontId="149" fillId="9" borderId="21" applyNumberFormat="0" applyAlignment="0" applyProtection="0">
      <alignment vertical="center"/>
    </xf>
    <xf numFmtId="0" fontId="79" fillId="115" borderId="0" applyNumberFormat="0" applyBorder="0" applyAlignment="0" applyProtection="0">
      <alignment vertical="center"/>
    </xf>
    <xf numFmtId="0" fontId="79" fillId="53" borderId="0" applyProtection="0"/>
    <xf numFmtId="0" fontId="124" fillId="0" borderId="39"/>
    <xf numFmtId="0" fontId="44" fillId="0" borderId="0"/>
    <xf numFmtId="0" fontId="112" fillId="0" borderId="0"/>
    <xf numFmtId="209" fontId="81" fillId="0" borderId="0" applyFill="0" applyBorder="0" applyAlignment="0"/>
    <xf numFmtId="0" fontId="107" fillId="56" borderId="0" applyNumberFormat="0" applyBorder="0" applyAlignment="0" applyProtection="0">
      <alignment vertical="center"/>
    </xf>
    <xf numFmtId="0" fontId="10" fillId="56" borderId="0" applyNumberFormat="0" applyBorder="0" applyAlignment="0" applyProtection="0"/>
    <xf numFmtId="15" fontId="7" fillId="0" borderId="0" applyFont="0" applyFill="0" applyBorder="0" applyAlignment="0" applyProtection="0"/>
    <xf numFmtId="210" fontId="28" fillId="0" borderId="0" applyFont="0" applyFill="0" applyBorder="0" applyAlignment="0" applyProtection="0"/>
    <xf numFmtId="0" fontId="94" fillId="55" borderId="31"/>
    <xf numFmtId="0" fontId="10" fillId="81" borderId="0" applyNumberFormat="0" applyBorder="0" applyAlignment="0" applyProtection="0"/>
    <xf numFmtId="0" fontId="10" fillId="116" borderId="0" applyNumberFormat="0" applyBorder="0" applyAlignment="0" applyProtection="0"/>
    <xf numFmtId="37" fontId="102" fillId="0" borderId="0">
      <alignment vertical="center"/>
    </xf>
    <xf numFmtId="37" fontId="7" fillId="0" borderId="0"/>
    <xf numFmtId="0" fontId="76" fillId="0" borderId="0">
      <alignment vertical="center"/>
    </xf>
    <xf numFmtId="0" fontId="116" fillId="0" borderId="0">
      <alignment vertical="center"/>
    </xf>
    <xf numFmtId="0" fontId="92" fillId="117" borderId="0" applyNumberFormat="0" applyBorder="0" applyAlignment="0" applyProtection="0">
      <alignment vertical="center"/>
    </xf>
    <xf numFmtId="9" fontId="150" fillId="0" borderId="0" applyFont="0" applyFill="0" applyBorder="0" applyAlignment="0" applyProtection="0"/>
    <xf numFmtId="0" fontId="107" fillId="5" borderId="0" applyNumberFormat="0" applyBorder="0" applyAlignment="0" applyProtection="0">
      <alignment vertical="center"/>
    </xf>
    <xf numFmtId="193" fontId="101" fillId="0" borderId="0"/>
    <xf numFmtId="0" fontId="81" fillId="0" borderId="0" applyBorder="0">
      <alignment vertical="center"/>
    </xf>
    <xf numFmtId="0" fontId="7" fillId="0" borderId="45" applyNumberFormat="0" applyAlignment="0" applyProtection="0">
      <alignment horizontal="left" vertical="center"/>
    </xf>
    <xf numFmtId="0" fontId="79" fillId="71" borderId="0" applyNumberFormat="0" applyBorder="0" applyAlignment="0" applyProtection="0"/>
    <xf numFmtId="189" fontId="7" fillId="0" borderId="0"/>
    <xf numFmtId="0" fontId="79" fillId="55" borderId="0"/>
    <xf numFmtId="0" fontId="0" fillId="0" borderId="36" applyNumberFormat="0" applyFill="0" applyAlignment="0" applyProtection="0">
      <alignment vertical="center"/>
    </xf>
    <xf numFmtId="0" fontId="10" fillId="45" borderId="0" applyNumberFormat="0" applyBorder="0" applyAlignment="0" applyProtection="0">
      <alignment vertical="center"/>
    </xf>
    <xf numFmtId="0" fontId="10" fillId="48" borderId="0" applyNumberFormat="0" applyBorder="0" applyAlignment="0" applyProtection="0">
      <alignment vertical="center"/>
    </xf>
    <xf numFmtId="0" fontId="97" fillId="0" borderId="0" applyProtection="0"/>
    <xf numFmtId="0" fontId="79" fillId="55" borderId="0" applyNumberFormat="0" applyBorder="0" applyAlignment="0" applyProtection="0">
      <alignment vertical="center"/>
    </xf>
    <xf numFmtId="0" fontId="151" fillId="0" borderId="0"/>
    <xf numFmtId="0" fontId="0" fillId="0" borderId="0"/>
    <xf numFmtId="0" fontId="79" fillId="45" borderId="0" applyNumberFormat="0" applyBorder="0" applyAlignment="0" applyProtection="0">
      <alignment vertical="center"/>
    </xf>
    <xf numFmtId="211" fontId="28" fillId="0" borderId="0" applyFont="0" applyFill="0" applyBorder="0" applyAlignment="0" applyProtection="0"/>
    <xf numFmtId="0" fontId="26" fillId="0" borderId="0"/>
    <xf numFmtId="0" fontId="26" fillId="0" borderId="0">
      <alignment vertical="center"/>
    </xf>
    <xf numFmtId="0" fontId="44" fillId="0" borderId="33" applyNumberFormat="0" applyFill="0" applyAlignment="0" applyProtection="0">
      <alignment vertical="center"/>
    </xf>
    <xf numFmtId="0" fontId="86" fillId="41" borderId="1" applyNumberFormat="0" applyBorder="0" applyAlignment="0" applyProtection="0"/>
    <xf numFmtId="0" fontId="92" fillId="118" borderId="0" applyNumberFormat="0" applyBorder="0" applyAlignment="0" applyProtection="0">
      <alignment vertical="center"/>
    </xf>
    <xf numFmtId="0" fontId="87" fillId="102" borderId="0" applyNumberFormat="0" applyBorder="0" applyAlignment="0" applyProtection="0"/>
    <xf numFmtId="24" fontId="132" fillId="0" borderId="0" applyFont="0" applyFill="0" applyBorder="0" applyAlignment="0" applyProtection="0"/>
    <xf numFmtId="9" fontId="7" fillId="0" borderId="0"/>
    <xf numFmtId="0" fontId="152" fillId="43" borderId="0" applyNumberFormat="0" applyBorder="0" applyAlignment="0" applyProtection="0">
      <alignment vertical="center"/>
    </xf>
    <xf numFmtId="0" fontId="7" fillId="51" borderId="0" applyNumberFormat="0" applyBorder="0" applyAlignment="0" applyProtection="0">
      <alignment vertical="center"/>
    </xf>
    <xf numFmtId="0" fontId="44" fillId="24" borderId="0" applyNumberFormat="0" applyBorder="0" applyAlignment="0" applyProtection="0">
      <alignment vertical="center"/>
    </xf>
    <xf numFmtId="212" fontId="126" fillId="0" borderId="0" applyFont="0" applyFill="0" applyBorder="0" applyAlignment="0" applyProtection="0"/>
    <xf numFmtId="205" fontId="81" fillId="0" borderId="0" applyFill="0" applyBorder="0" applyAlignment="0"/>
    <xf numFmtId="39" fontId="126" fillId="0" borderId="0" applyFont="0" applyFill="0" applyBorder="0" applyAlignment="0" applyProtection="0"/>
    <xf numFmtId="0" fontId="153" fillId="0" borderId="0" applyNumberFormat="0" applyFill="0" applyBorder="0" applyAlignment="0" applyProtection="0">
      <alignment vertical="top"/>
      <protection locked="0"/>
    </xf>
    <xf numFmtId="0" fontId="88" fillId="45" borderId="0" applyProtection="0"/>
    <xf numFmtId="0" fontId="79" fillId="38" borderId="0" applyNumberFormat="0" applyBorder="0" applyAlignment="0" applyProtection="0">
      <alignment vertical="center"/>
    </xf>
    <xf numFmtId="0" fontId="130" fillId="0" borderId="0" applyProtection="0"/>
    <xf numFmtId="0" fontId="10" fillId="104" borderId="0" applyNumberFormat="0" applyBorder="0" applyAlignment="0" applyProtection="0"/>
    <xf numFmtId="0" fontId="87" fillId="57" borderId="0" applyNumberFormat="0" applyBorder="0" applyAlignment="0" applyProtection="0">
      <alignment vertical="center"/>
    </xf>
    <xf numFmtId="0" fontId="79" fillId="56" borderId="0" applyProtection="0"/>
    <xf numFmtId="0" fontId="79" fillId="42" borderId="0"/>
    <xf numFmtId="0" fontId="44" fillId="28" borderId="0" applyNumberFormat="0" applyBorder="0" applyAlignment="0" applyProtection="0">
      <alignment vertical="center"/>
    </xf>
    <xf numFmtId="0" fontId="102" fillId="42" borderId="0" applyNumberFormat="0" applyBorder="0" applyAlignment="0" applyProtection="0">
      <alignment vertical="center"/>
    </xf>
    <xf numFmtId="0" fontId="10" fillId="41" borderId="0" applyNumberFormat="0" applyBorder="0" applyAlignment="0" applyProtection="0">
      <alignment vertical="center"/>
    </xf>
    <xf numFmtId="0" fontId="10" fillId="102" borderId="0" applyNumberFormat="0" applyBorder="0" applyAlignment="0" applyProtection="0">
      <alignment vertical="center"/>
    </xf>
    <xf numFmtId="0" fontId="100" fillId="47" borderId="0"/>
    <xf numFmtId="0" fontId="79" fillId="5" borderId="0"/>
    <xf numFmtId="0" fontId="79" fillId="5" borderId="0" applyProtection="0"/>
    <xf numFmtId="213" fontId="81" fillId="0" borderId="0" applyFont="0" applyFill="0" applyBorder="0" applyAlignment="0" applyProtection="0"/>
    <xf numFmtId="0" fontId="10" fillId="6" borderId="0" applyNumberFormat="0" applyBorder="0" applyAlignment="0" applyProtection="0"/>
    <xf numFmtId="0" fontId="7" fillId="38" borderId="0" applyNumberFormat="0" applyBorder="0" applyAlignment="0" applyProtection="0"/>
    <xf numFmtId="0" fontId="154" fillId="0" borderId="39" applyNumberFormat="0" applyFill="0" applyAlignment="0" applyProtection="0">
      <alignment vertical="center"/>
    </xf>
    <xf numFmtId="0" fontId="7" fillId="49" borderId="0" applyNumberFormat="0" applyBorder="0" applyAlignment="0" applyProtection="0">
      <alignment vertical="center"/>
    </xf>
    <xf numFmtId="0" fontId="79" fillId="56" borderId="0"/>
    <xf numFmtId="0" fontId="155" fillId="0" borderId="0"/>
    <xf numFmtId="0" fontId="7" fillId="53" borderId="0" applyNumberFormat="0" applyBorder="0" applyAlignment="0" applyProtection="0">
      <alignment vertical="center"/>
    </xf>
    <xf numFmtId="0" fontId="107" fillId="60" borderId="0" applyNumberFormat="0" applyBorder="0" applyAlignment="0" applyProtection="0">
      <alignment vertical="center"/>
    </xf>
    <xf numFmtId="181" fontId="101" fillId="0" borderId="0" applyProtection="0"/>
    <xf numFmtId="181" fontId="101" fillId="0" borderId="0"/>
    <xf numFmtId="0" fontId="44" fillId="36" borderId="0" applyNumberFormat="0" applyBorder="0" applyAlignment="0" applyProtection="0">
      <alignment vertical="center"/>
    </xf>
    <xf numFmtId="43" fontId="155" fillId="0" borderId="0" applyFont="0" applyFill="0" applyBorder="0" applyAlignment="0" applyProtection="0">
      <alignment vertical="center"/>
    </xf>
    <xf numFmtId="212" fontId="156" fillId="119" borderId="0"/>
    <xf numFmtId="0" fontId="79" fillId="74" borderId="0" applyNumberFormat="0" applyBorder="0" applyAlignment="0" applyProtection="0"/>
    <xf numFmtId="0" fontId="88" fillId="74" borderId="0"/>
    <xf numFmtId="0" fontId="92" fillId="120" borderId="0" applyNumberFormat="0" applyBorder="0" applyAlignment="0" applyProtection="0">
      <alignment vertical="center"/>
    </xf>
    <xf numFmtId="0" fontId="88" fillId="45" borderId="0"/>
    <xf numFmtId="0" fontId="88" fillId="48" borderId="0"/>
    <xf numFmtId="0" fontId="157" fillId="0" borderId="46" applyNumberFormat="0" applyFill="0" applyProtection="0">
      <alignment horizontal="center"/>
    </xf>
    <xf numFmtId="0" fontId="88" fillId="42" borderId="0"/>
    <xf numFmtId="0" fontId="158" fillId="0" borderId="0">
      <alignment vertical="center"/>
    </xf>
    <xf numFmtId="0" fontId="88" fillId="63" borderId="0"/>
    <xf numFmtId="0" fontId="79" fillId="74" borderId="0" applyNumberFormat="0" applyBorder="0" applyAlignment="0" applyProtection="0">
      <alignment vertical="center"/>
    </xf>
    <xf numFmtId="0" fontId="7" fillId="74" borderId="0" applyNumberFormat="0" applyBorder="0" applyAlignment="0" applyProtection="0">
      <alignment vertical="center"/>
    </xf>
    <xf numFmtId="0" fontId="92" fillId="121" borderId="0" applyNumberFormat="0" applyBorder="0" applyAlignment="0" applyProtection="0">
      <alignment vertical="center"/>
    </xf>
    <xf numFmtId="0" fontId="92" fillId="122" borderId="0" applyNumberFormat="0" applyBorder="0" applyAlignment="0" applyProtection="0">
      <alignment vertical="center"/>
    </xf>
    <xf numFmtId="0" fontId="92" fillId="123" borderId="0" applyNumberFormat="0" applyBorder="0" applyAlignment="0" applyProtection="0">
      <alignment vertical="center"/>
    </xf>
    <xf numFmtId="0" fontId="44" fillId="123" borderId="0" applyNumberFormat="0" applyBorder="0" applyAlignment="0" applyProtection="0">
      <alignment vertical="center"/>
    </xf>
    <xf numFmtId="0" fontId="92" fillId="124" borderId="0" applyNumberFormat="0" applyBorder="0" applyAlignment="0" applyProtection="0">
      <alignment vertical="center"/>
    </xf>
    <xf numFmtId="0" fontId="102" fillId="74" borderId="0" applyNumberFormat="0" applyBorder="0" applyAlignment="0" applyProtection="0">
      <alignment vertical="center"/>
    </xf>
    <xf numFmtId="0" fontId="62" fillId="0" borderId="47" applyNumberFormat="0" applyFill="0" applyAlignment="0" applyProtection="0">
      <alignment vertical="center"/>
    </xf>
    <xf numFmtId="9" fontId="7" fillId="0" borderId="0" applyFont="0" applyFill="0" applyBorder="0" applyAlignment="0" applyProtection="0"/>
    <xf numFmtId="0" fontId="159" fillId="0" borderId="0" applyNumberFormat="0" applyFill="0" applyBorder="0" applyAlignment="0" applyProtection="0"/>
    <xf numFmtId="214" fontId="101" fillId="0" borderId="0"/>
    <xf numFmtId="214" fontId="101" fillId="0" borderId="0">
      <alignment vertical="center"/>
    </xf>
    <xf numFmtId="214" fontId="101" fillId="0" borderId="0" applyProtection="0"/>
    <xf numFmtId="0" fontId="92" fillId="125" borderId="0" applyNumberFormat="0" applyBorder="0" applyAlignment="0" applyProtection="0">
      <alignment vertical="center"/>
    </xf>
    <xf numFmtId="0" fontId="160" fillId="0" borderId="48">
      <alignment vertical="top" wrapText="1"/>
    </xf>
    <xf numFmtId="0" fontId="82" fillId="49" borderId="0" applyNumberFormat="0" applyBorder="0" applyAlignment="0" applyProtection="0">
      <alignment vertical="center"/>
    </xf>
    <xf numFmtId="0" fontId="7" fillId="55" borderId="31" applyNumberFormat="0" applyAlignment="0" applyProtection="0">
      <alignment vertical="center"/>
    </xf>
    <xf numFmtId="0" fontId="92" fillId="126" borderId="0" applyNumberFormat="0" applyBorder="0" applyAlignment="0" applyProtection="0">
      <alignment vertical="center"/>
    </xf>
    <xf numFmtId="0" fontId="92" fillId="127" borderId="0" applyNumberFormat="0" applyBorder="0" applyAlignment="0" applyProtection="0">
      <alignment vertical="center"/>
    </xf>
    <xf numFmtId="0" fontId="44" fillId="120" borderId="0" applyNumberFormat="0" applyBorder="0" applyAlignment="0" applyProtection="0">
      <alignment vertical="center"/>
    </xf>
    <xf numFmtId="0" fontId="92" fillId="128" borderId="0" applyNumberFormat="0" applyBorder="0" applyAlignment="0" applyProtection="0">
      <alignment vertical="center"/>
    </xf>
    <xf numFmtId="0" fontId="102" fillId="45" borderId="0" applyNumberFormat="0" applyBorder="0" applyAlignment="0" applyProtection="0">
      <alignment vertical="center"/>
    </xf>
    <xf numFmtId="14" fontId="96" fillId="0" borderId="0" applyFill="0" applyBorder="0" applyAlignment="0"/>
    <xf numFmtId="0" fontId="44" fillId="80" borderId="0" applyNumberFormat="0" applyBorder="0" applyAlignment="0" applyProtection="0">
      <alignment vertical="center"/>
    </xf>
    <xf numFmtId="0" fontId="161" fillId="0" borderId="0"/>
    <xf numFmtId="0" fontId="10" fillId="43" borderId="0" applyNumberFormat="0" applyBorder="0" applyAlignment="0" applyProtection="0"/>
    <xf numFmtId="0" fontId="79" fillId="46" borderId="0" applyNumberFormat="0" applyBorder="0" applyAlignment="0" applyProtection="0"/>
    <xf numFmtId="0" fontId="79" fillId="38" borderId="0"/>
    <xf numFmtId="0" fontId="44" fillId="128" borderId="0" applyNumberFormat="0" applyBorder="0" applyAlignment="0" applyProtection="0">
      <alignment vertical="center"/>
    </xf>
    <xf numFmtId="2" fontId="116" fillId="0" borderId="0">
      <alignment vertical="center"/>
    </xf>
    <xf numFmtId="0" fontId="102" fillId="61" borderId="0" applyNumberFormat="0" applyBorder="0" applyAlignment="0" applyProtection="0">
      <alignment vertical="center"/>
    </xf>
    <xf numFmtId="0" fontId="79" fillId="4" borderId="0" applyNumberFormat="0" applyBorder="0" applyAlignment="0" applyProtection="0"/>
    <xf numFmtId="0" fontId="7" fillId="0" borderId="40" applyNumberFormat="0" applyFill="0" applyAlignment="0" applyProtection="0">
      <alignment vertical="center"/>
    </xf>
    <xf numFmtId="0" fontId="26" fillId="0" borderId="40" applyNumberFormat="0" applyFill="0" applyAlignment="0" applyProtection="0">
      <alignment vertical="center"/>
    </xf>
    <xf numFmtId="0" fontId="44" fillId="52" borderId="0" applyNumberFormat="0" applyBorder="0" applyAlignment="0" applyProtection="0">
      <alignment vertical="center"/>
    </xf>
    <xf numFmtId="215" fontId="81" fillId="0" borderId="0" applyFill="0" applyBorder="0" applyAlignment="0"/>
    <xf numFmtId="0" fontId="162" fillId="38" borderId="0" applyNumberFormat="0" applyBorder="0" applyAlignment="0" applyProtection="0"/>
    <xf numFmtId="216" fontId="81" fillId="0" borderId="0" applyFill="0" applyBorder="0" applyAlignment="0"/>
    <xf numFmtId="0" fontId="44" fillId="0" borderId="41" applyNumberFormat="0" applyFill="0" applyAlignment="0" applyProtection="0">
      <alignment vertical="center"/>
    </xf>
    <xf numFmtId="0" fontId="7" fillId="63" borderId="0" applyNumberFormat="0" applyBorder="0" applyAlignment="0" applyProtection="0">
      <alignment vertical="center"/>
    </xf>
    <xf numFmtId="0" fontId="7" fillId="41" borderId="27" applyProtection="0"/>
    <xf numFmtId="217" fontId="163" fillId="0" borderId="0" applyFont="0" applyFill="0" applyBorder="0" applyAlignment="0" applyProtection="0"/>
    <xf numFmtId="0" fontId="44" fillId="87" borderId="0" applyNumberFormat="0" applyBorder="0" applyAlignment="0" applyProtection="0">
      <alignment vertical="center"/>
    </xf>
    <xf numFmtId="0" fontId="102" fillId="63" borderId="0" applyNumberFormat="0" applyBorder="0" applyAlignment="0" applyProtection="0">
      <alignment vertical="center"/>
    </xf>
    <xf numFmtId="0" fontId="79" fillId="39" borderId="0" applyNumberFormat="0" applyBorder="0" applyAlignment="0" applyProtection="0"/>
    <xf numFmtId="0" fontId="99" fillId="0" borderId="0">
      <protection locked="0"/>
    </xf>
    <xf numFmtId="0" fontId="79" fillId="6" borderId="0" applyNumberFormat="0" applyBorder="0" applyAlignment="0" applyProtection="0"/>
    <xf numFmtId="0" fontId="10" fillId="6" borderId="0"/>
    <xf numFmtId="0" fontId="79" fillId="4" borderId="0" applyNumberFormat="0" applyBorder="0" applyAlignment="0" applyProtection="0">
      <alignment vertical="center"/>
    </xf>
    <xf numFmtId="0" fontId="92" fillId="34" borderId="0" applyNumberFormat="0" applyBorder="0" applyAlignment="0" applyProtection="0">
      <alignment vertical="center"/>
    </xf>
    <xf numFmtId="0" fontId="79" fillId="104" borderId="0" applyNumberFormat="0" applyBorder="0" applyAlignment="0" applyProtection="0"/>
    <xf numFmtId="0" fontId="87" fillId="38" borderId="0" applyNumberFormat="0" applyBorder="0" applyAlignment="0" applyProtection="0"/>
    <xf numFmtId="0" fontId="26" fillId="0" borderId="0" applyFill="0" applyBorder="0" applyAlignment="0"/>
    <xf numFmtId="0" fontId="10" fillId="41" borderId="0" applyNumberFormat="0" applyBorder="0" applyAlignment="0" applyProtection="0"/>
    <xf numFmtId="191" fontId="81" fillId="0" borderId="37">
      <protection locked="0"/>
    </xf>
    <xf numFmtId="0" fontId="78" fillId="39" borderId="26" applyProtection="0"/>
    <xf numFmtId="41" fontId="81" fillId="0" borderId="0" applyFont="0" applyBorder="0" applyAlignment="0" applyProtection="0">
      <alignment vertical="center"/>
    </xf>
    <xf numFmtId="0" fontId="79" fillId="55" borderId="0" applyNumberFormat="0" applyBorder="0" applyAlignment="0" applyProtection="0"/>
    <xf numFmtId="0" fontId="79" fillId="115" borderId="0" applyNumberFormat="0" applyBorder="0" applyAlignment="0" applyProtection="0"/>
    <xf numFmtId="0" fontId="79" fillId="53" borderId="0" applyNumberFormat="0" applyBorder="0" applyAlignment="0" applyProtection="0"/>
    <xf numFmtId="0" fontId="79" fillId="129" borderId="0" applyNumberFormat="0" applyBorder="0" applyAlignment="0" applyProtection="0"/>
    <xf numFmtId="0" fontId="26" fillId="0" borderId="0" applyNumberFormat="0" applyFill="0" applyBorder="0" applyAlignment="0" applyProtection="0">
      <alignment vertical="center"/>
    </xf>
    <xf numFmtId="0" fontId="79" fillId="53" borderId="0"/>
    <xf numFmtId="194" fontId="7" fillId="119" borderId="0"/>
    <xf numFmtId="0" fontId="80" fillId="53" borderId="0" applyProtection="0"/>
    <xf numFmtId="0" fontId="79" fillId="44" borderId="0" applyNumberFormat="0" applyBorder="0" applyAlignment="0" applyProtection="0">
      <alignment vertical="center"/>
    </xf>
    <xf numFmtId="0" fontId="29" fillId="0" borderId="0"/>
    <xf numFmtId="0" fontId="79" fillId="113" borderId="0" applyNumberFormat="0" applyBorder="0" applyAlignment="0" applyProtection="0">
      <alignment vertical="center"/>
    </xf>
    <xf numFmtId="0" fontId="79" fillId="60" borderId="0" applyNumberFormat="0" applyBorder="0" applyAlignment="0" applyProtection="0"/>
    <xf numFmtId="0" fontId="79" fillId="60" borderId="0" applyNumberFormat="0" applyBorder="0" applyAlignment="0" applyProtection="0">
      <alignment vertical="center"/>
    </xf>
    <xf numFmtId="9" fontId="96" fillId="0" borderId="0" applyFont="0" applyFill="0" applyBorder="0" applyAlignment="0" applyProtection="0">
      <alignment vertical="center"/>
    </xf>
    <xf numFmtId="9" fontId="5" fillId="0" borderId="0" applyFont="0" applyFill="0" applyBorder="0" applyAlignment="0" applyProtection="0"/>
    <xf numFmtId="0" fontId="79" fillId="60" borderId="0"/>
    <xf numFmtId="0" fontId="79" fillId="5" borderId="0" applyNumberFormat="0" applyBorder="0" applyAlignment="0" applyProtection="0">
      <alignment vertical="center"/>
    </xf>
    <xf numFmtId="0" fontId="81" fillId="0" borderId="0" applyNumberFormat="0" applyFont="0" applyBorder="0" applyAlignment="0" applyProtection="0">
      <alignment vertical="center"/>
    </xf>
    <xf numFmtId="0" fontId="148" fillId="43" borderId="0" applyNumberFormat="0" applyBorder="0" applyAlignment="0" applyProtection="0">
      <alignment vertical="center"/>
    </xf>
    <xf numFmtId="0" fontId="79" fillId="38" borderId="0" applyNumberFormat="0" applyBorder="0" applyAlignment="0" applyProtection="0"/>
    <xf numFmtId="0" fontId="79" fillId="68" borderId="0" applyNumberFormat="0" applyBorder="0" applyAlignment="0" applyProtection="0">
      <alignment vertical="center"/>
    </xf>
    <xf numFmtId="0" fontId="79" fillId="68" borderId="0"/>
    <xf numFmtId="0" fontId="87" fillId="38" borderId="0"/>
    <xf numFmtId="218" fontId="81" fillId="0" borderId="0" applyFont="0" applyFill="0" applyBorder="0" applyAlignment="0" applyProtection="0"/>
    <xf numFmtId="0" fontId="10" fillId="56" borderId="0" applyProtection="0"/>
    <xf numFmtId="0" fontId="10" fillId="56" borderId="0"/>
    <xf numFmtId="0" fontId="10" fillId="71" borderId="0" applyNumberFormat="0" applyBorder="0" applyAlignment="0" applyProtection="0">
      <alignment vertical="center"/>
    </xf>
    <xf numFmtId="3" fontId="164" fillId="0" borderId="0" applyFont="0" applyFill="0" applyBorder="0" applyAlignment="0" applyProtection="0"/>
    <xf numFmtId="0" fontId="79" fillId="92" borderId="0" applyNumberFormat="0" applyBorder="0" applyAlignment="0" applyProtection="0"/>
    <xf numFmtId="0" fontId="79" fillId="130" borderId="0" applyNumberFormat="0" applyBorder="0" applyAlignment="0" applyProtection="0"/>
    <xf numFmtId="0" fontId="79" fillId="130" borderId="0" applyNumberFormat="0" applyBorder="0" applyAlignment="0" applyProtection="0">
      <alignment vertical="center"/>
    </xf>
    <xf numFmtId="0" fontId="79" fillId="5" borderId="0" applyNumberFormat="0" applyBorder="0" applyAlignment="0" applyProtection="0"/>
    <xf numFmtId="0" fontId="79" fillId="63" borderId="0" applyNumberFormat="0" applyBorder="0" applyAlignment="0" applyProtection="0"/>
    <xf numFmtId="219" fontId="7" fillId="0" borderId="0">
      <alignment vertical="center"/>
    </xf>
    <xf numFmtId="0" fontId="79" fillId="83" borderId="0" applyNumberFormat="0" applyBorder="0" applyAlignment="0" applyProtection="0">
      <alignment vertical="center"/>
    </xf>
    <xf numFmtId="0" fontId="79" fillId="51" borderId="0" applyNumberFormat="0" applyBorder="0" applyAlignment="0" applyProtection="0">
      <alignment vertical="center"/>
    </xf>
    <xf numFmtId="0" fontId="107" fillId="0" borderId="45" applyNumberFormat="0" applyAlignment="0" applyProtection="0">
      <alignment horizontal="left" vertical="center"/>
    </xf>
    <xf numFmtId="3" fontId="165" fillId="0" borderId="0"/>
    <xf numFmtId="207" fontId="96" fillId="0" borderId="0" applyFill="0" applyBorder="0" applyAlignment="0"/>
    <xf numFmtId="0" fontId="123" fillId="0" borderId="32"/>
    <xf numFmtId="193" fontId="7" fillId="0" borderId="0">
      <alignment vertical="center"/>
    </xf>
    <xf numFmtId="211" fontId="166" fillId="0" borderId="0" applyFont="0" applyFill="0" applyBorder="0" applyAlignment="0" applyProtection="0"/>
    <xf numFmtId="9" fontId="76" fillId="0" borderId="0" applyFont="0" applyFill="0" applyBorder="0" applyAlignment="0" applyProtection="0">
      <alignment vertical="center"/>
    </xf>
    <xf numFmtId="9" fontId="76" fillId="0" borderId="0" applyFont="0" applyBorder="0" applyAlignment="0" applyProtection="0">
      <alignment vertical="center"/>
    </xf>
    <xf numFmtId="181" fontId="27" fillId="0" borderId="0">
      <alignment vertical="center"/>
    </xf>
    <xf numFmtId="207" fontId="96" fillId="0" borderId="0"/>
    <xf numFmtId="207" fontId="96" fillId="0" borderId="0" applyBorder="0" applyAlignment="0">
      <alignment vertical="center"/>
    </xf>
    <xf numFmtId="0" fontId="153" fillId="0" borderId="0" applyNumberFormat="0" applyBorder="0" applyAlignment="0" applyProtection="0">
      <alignment vertical="top"/>
      <protection locked="0"/>
    </xf>
    <xf numFmtId="0" fontId="167" fillId="0" borderId="0">
      <alignment vertical="center"/>
    </xf>
    <xf numFmtId="0" fontId="168" fillId="0" borderId="0"/>
    <xf numFmtId="0" fontId="169" fillId="0" borderId="5" applyNumberFormat="0" applyFill="0" applyProtection="0">
      <alignment horizontal="center"/>
    </xf>
    <xf numFmtId="0" fontId="170" fillId="0" borderId="0" applyNumberFormat="0" applyFill="0" applyBorder="0" applyAlignment="0" applyProtection="0"/>
    <xf numFmtId="0" fontId="97" fillId="0" borderId="0"/>
    <xf numFmtId="0" fontId="171" fillId="0" borderId="16">
      <alignment horizontal="center"/>
    </xf>
    <xf numFmtId="38" fontId="7" fillId="0" borderId="0" applyFill="0" applyBorder="0" applyAlignment="0" applyProtection="0"/>
    <xf numFmtId="178" fontId="126" fillId="0" borderId="0" applyFont="0" applyFill="0" applyBorder="0" applyAlignment="0" applyProtection="0"/>
    <xf numFmtId="220" fontId="126" fillId="0" borderId="0" applyFont="0" applyFill="0" applyBorder="0" applyAlignment="0" applyProtection="0"/>
    <xf numFmtId="37" fontId="132" fillId="0" borderId="0" applyFont="0" applyFill="0" applyBorder="0" applyAlignment="0" applyProtection="0"/>
    <xf numFmtId="39" fontId="132" fillId="0" borderId="0" applyFont="0" applyFill="0" applyBorder="0" applyAlignment="0" applyProtection="0"/>
    <xf numFmtId="221" fontId="81" fillId="0" borderId="0"/>
    <xf numFmtId="0" fontId="172" fillId="0" borderId="0" applyNumberFormat="0" applyAlignment="0">
      <alignment horizontal="left"/>
    </xf>
    <xf numFmtId="0" fontId="161" fillId="0" borderId="0" applyNumberFormat="0" applyAlignment="0"/>
    <xf numFmtId="189" fontId="7" fillId="0" borderId="0" applyFont="0" applyFill="0" applyBorder="0" applyAlignment="0" applyProtection="0">
      <alignment vertical="center"/>
    </xf>
    <xf numFmtId="189" fontId="81" fillId="0" borderId="0" applyFont="0" applyBorder="0" applyAlignment="0" applyProtection="0">
      <alignment vertical="center"/>
    </xf>
    <xf numFmtId="222" fontId="7" fillId="0" borderId="0" applyFill="0" applyBorder="0" applyAlignment="0" applyProtection="0"/>
    <xf numFmtId="223" fontId="132" fillId="0" borderId="0" applyFont="0" applyFill="0" applyBorder="0" applyAlignment="0" applyProtection="0"/>
    <xf numFmtId="193" fontId="101" fillId="0" borderId="0">
      <alignment vertical="center"/>
    </xf>
    <xf numFmtId="193" fontId="101" fillId="0" borderId="0" applyProtection="0"/>
    <xf numFmtId="0" fontId="116" fillId="0" borderId="0" applyProtection="0">
      <alignment vertical="center"/>
    </xf>
    <xf numFmtId="15" fontId="164" fillId="0" borderId="0"/>
    <xf numFmtId="43" fontId="81" fillId="0" borderId="0" applyFont="0" applyFill="0" applyBorder="0" applyAlignment="0" applyProtection="0"/>
    <xf numFmtId="0" fontId="116" fillId="0" borderId="37" applyProtection="0"/>
    <xf numFmtId="181" fontId="101" fillId="0" borderId="0">
      <alignment vertical="center"/>
    </xf>
    <xf numFmtId="0" fontId="173" fillId="0" borderId="0" applyNumberFormat="0" applyAlignment="0">
      <alignment horizontal="left"/>
    </xf>
    <xf numFmtId="0" fontId="174" fillId="0" borderId="0">
      <alignment horizontal="left"/>
    </xf>
    <xf numFmtId="224" fontId="101" fillId="0" borderId="0" applyFont="0" applyFill="0" applyBorder="0" applyAlignment="0" applyProtection="0"/>
    <xf numFmtId="0" fontId="28" fillId="0" borderId="0" applyNumberFormat="0" applyFill="0" applyBorder="0" applyAlignment="0" applyProtection="0"/>
    <xf numFmtId="2" fontId="116" fillId="0" borderId="0" applyProtection="0">
      <alignment vertical="center"/>
    </xf>
    <xf numFmtId="2" fontId="7" fillId="0" borderId="0" applyProtection="0"/>
    <xf numFmtId="38" fontId="86" fillId="4" borderId="0" applyNumberFormat="0" applyBorder="0" applyAlignment="0" applyProtection="0">
      <alignment vertical="center"/>
    </xf>
    <xf numFmtId="0" fontId="86" fillId="4" borderId="0" applyNumberFormat="0" applyBorder="0" applyAlignment="0" applyProtection="0"/>
    <xf numFmtId="0" fontId="175" fillId="0" borderId="0"/>
    <xf numFmtId="0" fontId="76" fillId="0" borderId="0"/>
    <xf numFmtId="15" fontId="164" fillId="0" borderId="0" applyFont="0" applyFill="0" applyBorder="0" applyAlignment="0" applyProtection="0"/>
    <xf numFmtId="0" fontId="176" fillId="0" borderId="0" applyNumberFormat="0" applyFill="0" applyBorder="0" applyAlignment="0" applyProtection="0">
      <alignment vertical="center"/>
    </xf>
    <xf numFmtId="0" fontId="7" fillId="83" borderId="0" applyNumberFormat="0" applyBorder="0" applyAlignment="0" applyProtection="0">
      <alignment vertical="center"/>
    </xf>
    <xf numFmtId="0" fontId="103" fillId="5" borderId="0"/>
    <xf numFmtId="0" fontId="170" fillId="0" borderId="0" applyNumberFormat="0" applyFill="0"/>
    <xf numFmtId="0" fontId="110" fillId="0" borderId="35"/>
    <xf numFmtId="0" fontId="110" fillId="0" borderId="0" applyProtection="0"/>
    <xf numFmtId="0" fontId="110" fillId="0" borderId="0"/>
    <xf numFmtId="0" fontId="0" fillId="0" borderId="0">
      <alignment vertical="center"/>
    </xf>
    <xf numFmtId="0" fontId="177" fillId="0" borderId="0" applyProtection="0"/>
    <xf numFmtId="0" fontId="177" fillId="0" borderId="0">
      <alignment vertical="center"/>
    </xf>
    <xf numFmtId="0" fontId="177" fillId="0" borderId="0" applyProtection="0">
      <alignment vertical="center"/>
    </xf>
    <xf numFmtId="0" fontId="107" fillId="0" borderId="0" applyProtection="0"/>
    <xf numFmtId="0" fontId="107" fillId="0" borderId="0">
      <alignment vertical="center"/>
    </xf>
    <xf numFmtId="0" fontId="107" fillId="0" borderId="0" applyProtection="0">
      <alignment vertical="center"/>
    </xf>
    <xf numFmtId="0" fontId="178" fillId="0" borderId="0" applyNumberFormat="0" applyFill="0" applyBorder="0" applyAlignment="0" applyProtection="0">
      <alignment vertical="top"/>
      <protection locked="0"/>
    </xf>
    <xf numFmtId="0" fontId="179" fillId="0" borderId="0"/>
    <xf numFmtId="9" fontId="170" fillId="0" borderId="0" applyFont="0" applyBorder="0" applyAlignment="0" applyProtection="0">
      <alignment vertical="center"/>
    </xf>
    <xf numFmtId="0" fontId="7" fillId="0" borderId="36" applyNumberFormat="0" applyFill="0" applyAlignment="0" applyProtection="0">
      <alignment vertical="center"/>
    </xf>
    <xf numFmtId="0" fontId="44" fillId="0" borderId="34" applyNumberFormat="0" applyFill="0" applyAlignment="0" applyProtection="0">
      <alignment vertical="center"/>
    </xf>
    <xf numFmtId="38" fontId="180" fillId="0" borderId="0"/>
    <xf numFmtId="212" fontId="181" fillId="89" borderId="0"/>
    <xf numFmtId="190" fontId="81" fillId="0" borderId="0" applyFont="0" applyFill="0" applyBorder="0" applyAlignment="0" applyProtection="0"/>
    <xf numFmtId="0" fontId="7" fillId="0" borderId="39" applyNumberFormat="0" applyFill="0" applyAlignment="0" applyProtection="0">
      <alignment vertical="center"/>
    </xf>
    <xf numFmtId="9" fontId="76" fillId="0" borderId="0" applyFont="0" applyFill="0" applyBorder="0" applyAlignment="0" applyProtection="0"/>
    <xf numFmtId="0" fontId="96" fillId="0" borderId="0"/>
    <xf numFmtId="0" fontId="7" fillId="0" borderId="0" applyNumberFormat="0" applyFont="0" applyBorder="0" applyAlignment="0" applyProtection="0">
      <alignment vertical="center"/>
    </xf>
    <xf numFmtId="0" fontId="83" fillId="0" borderId="32" applyNumberFormat="0" applyFill="0" applyAlignment="0" applyProtection="0">
      <alignment vertical="center"/>
    </xf>
    <xf numFmtId="0" fontId="7" fillId="0" borderId="0">
      <alignment vertical="center"/>
    </xf>
    <xf numFmtId="0" fontId="123" fillId="0" borderId="32" applyNumberFormat="0" applyFill="0" applyAlignment="0" applyProtection="0"/>
    <xf numFmtId="0" fontId="124" fillId="0" borderId="39" applyNumberFormat="0" applyFill="0" applyAlignment="0" applyProtection="0"/>
    <xf numFmtId="0" fontId="80" fillId="43" borderId="0" applyNumberFormat="0" applyBorder="0" applyAlignment="0" applyProtection="0">
      <alignment vertical="top"/>
      <protection locked="0"/>
    </xf>
    <xf numFmtId="0" fontId="44" fillId="12" borderId="0" applyNumberFormat="0" applyBorder="0" applyAlignment="0" applyProtection="0">
      <alignment vertical="center"/>
    </xf>
    <xf numFmtId="0" fontId="182" fillId="38" borderId="0" applyNumberFormat="0" applyBorder="0" applyAlignment="0" applyProtection="0"/>
    <xf numFmtId="0" fontId="7" fillId="41" borderId="0" applyNumberFormat="0" applyBorder="0" applyAlignment="0" applyProtection="0"/>
    <xf numFmtId="38" fontId="183" fillId="0" borderId="0"/>
    <xf numFmtId="38" fontId="184" fillId="0" borderId="0"/>
    <xf numFmtId="38" fontId="185" fillId="0" borderId="0"/>
    <xf numFmtId="0" fontId="101" fillId="0" borderId="0" applyNumberFormat="0" applyFont="0" applyFill="0" applyBorder="0" applyProtection="0">
      <alignment horizontal="left" vertical="center"/>
    </xf>
    <xf numFmtId="0" fontId="122" fillId="0" borderId="38"/>
    <xf numFmtId="38" fontId="164" fillId="0" borderId="0" applyFont="0" applyFill="0" applyBorder="0" applyAlignment="0" applyProtection="0"/>
    <xf numFmtId="40" fontId="164" fillId="0" borderId="0" applyFont="0" applyFill="0" applyBorder="0" applyAlignment="0" applyProtection="0"/>
    <xf numFmtId="225" fontId="7" fillId="0" borderId="0" applyFont="0" applyFill="0" applyBorder="0" applyAlignment="0" applyProtection="0"/>
    <xf numFmtId="0" fontId="186" fillId="0" borderId="44"/>
    <xf numFmtId="226" fontId="164" fillId="0" borderId="0" applyFont="0" applyFill="0" applyBorder="0" applyAlignment="0" applyProtection="0"/>
    <xf numFmtId="227" fontId="164" fillId="0" borderId="0" applyFont="0" applyFill="0" applyBorder="0" applyAlignment="0" applyProtection="0"/>
    <xf numFmtId="228" fontId="7" fillId="0" borderId="0" applyFont="0" applyFill="0" applyBorder="0" applyAlignment="0" applyProtection="0"/>
    <xf numFmtId="204" fontId="7" fillId="0" borderId="0" applyFont="0" applyFill="0" applyBorder="0" applyAlignment="0" applyProtection="0"/>
    <xf numFmtId="229" fontId="81" fillId="0" borderId="0" applyFont="0" applyFill="0" applyBorder="0" applyAlignment="0" applyProtection="0"/>
    <xf numFmtId="230" fontId="81" fillId="0" borderId="0" applyFont="0" applyFill="0" applyBorder="0" applyAlignment="0" applyProtection="0"/>
    <xf numFmtId="0" fontId="101" fillId="0" borderId="0"/>
    <xf numFmtId="0" fontId="181" fillId="0" borderId="0"/>
    <xf numFmtId="0" fontId="83" fillId="0" borderId="0" applyProtection="0">
      <alignment vertical="center"/>
    </xf>
    <xf numFmtId="0" fontId="76" fillId="0" borderId="0">
      <alignment vertical="center"/>
      <protection locked="0"/>
    </xf>
    <xf numFmtId="0" fontId="187" fillId="0" borderId="0"/>
    <xf numFmtId="0" fontId="87" fillId="38" borderId="0" applyProtection="0"/>
    <xf numFmtId="0" fontId="188" fillId="0" borderId="23" applyNumberFormat="0" applyFill="0" applyAlignment="0" applyProtection="0">
      <alignment vertical="center"/>
    </xf>
    <xf numFmtId="0" fontId="0" fillId="41" borderId="27" applyNumberFormat="0" applyFont="0" applyAlignment="0" applyProtection="0">
      <alignment vertical="center"/>
    </xf>
    <xf numFmtId="231" fontId="28" fillId="0" borderId="0" applyFont="0" applyFill="0" applyBorder="0" applyAlignment="0" applyProtection="0"/>
    <xf numFmtId="0" fontId="189" fillId="0" borderId="24" applyNumberFormat="0" applyFill="0" applyAlignment="0" applyProtection="0">
      <alignment vertical="center"/>
    </xf>
    <xf numFmtId="0" fontId="190" fillId="3" borderId="49"/>
    <xf numFmtId="14" fontId="146" fillId="0" borderId="0">
      <alignment horizontal="center" wrapText="1"/>
      <protection locked="0"/>
    </xf>
    <xf numFmtId="9" fontId="101" fillId="0" borderId="0" applyFont="0" applyFill="0" applyBorder="0" applyAlignment="0" applyProtection="0"/>
    <xf numFmtId="10" fontId="101" fillId="0" borderId="0" applyFont="0" applyFill="0" applyBorder="0" applyAlignment="0" applyProtection="0"/>
    <xf numFmtId="232" fontId="81" fillId="0" borderId="0" applyFont="0" applyFill="0" applyBorder="0" applyAlignment="0" applyProtection="0"/>
    <xf numFmtId="10" fontId="81" fillId="0" borderId="0" applyFont="0" applyFill="0" applyBorder="0" applyAlignment="0" applyProtection="0"/>
    <xf numFmtId="10" fontId="81" fillId="0" borderId="0" applyFont="0" applyBorder="0" applyAlignment="0" applyProtection="0">
      <alignment vertical="center"/>
    </xf>
    <xf numFmtId="10" fontId="7" fillId="0" borderId="0" applyFont="0" applyFill="0" applyBorder="0" applyAlignment="0" applyProtection="0"/>
    <xf numFmtId="10" fontId="7" fillId="0" borderId="0" applyFont="0" applyBorder="0" applyAlignment="0" applyProtection="0">
      <alignment vertical="center"/>
    </xf>
    <xf numFmtId="9" fontId="132" fillId="0" borderId="0" applyFont="0" applyFill="0" applyBorder="0" applyAlignment="0" applyProtection="0"/>
    <xf numFmtId="10" fontId="132" fillId="0" borderId="0" applyFont="0" applyFill="0" applyBorder="0" applyAlignment="0" applyProtection="0"/>
    <xf numFmtId="233" fontId="81" fillId="0" borderId="0" applyFont="0" applyFill="0" applyProtection="0"/>
    <xf numFmtId="4" fontId="174" fillId="0" borderId="0">
      <alignment horizontal="right"/>
    </xf>
    <xf numFmtId="234" fontId="191" fillId="0" borderId="0"/>
    <xf numFmtId="0" fontId="164" fillId="0" borderId="0" applyNumberFormat="0" applyFont="0" applyFill="0" applyBorder="0" applyAlignment="0" applyProtection="0">
      <alignment horizontal="left"/>
    </xf>
    <xf numFmtId="0" fontId="7" fillId="0" borderId="0" applyNumberFormat="0" applyFont="0" applyFill="0" applyBorder="0" applyAlignment="0" applyProtection="0">
      <alignment horizontal="left"/>
    </xf>
    <xf numFmtId="4" fontId="164"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164" fillId="131" borderId="0" applyNumberFormat="0" applyFont="0" applyBorder="0" applyAlignment="0" applyProtection="0"/>
    <xf numFmtId="0" fontId="7" fillId="131" borderId="0" applyNumberFormat="0" applyFont="0" applyBorder="0" applyAlignment="0" applyProtection="0"/>
    <xf numFmtId="3" fontId="192" fillId="0" borderId="0"/>
    <xf numFmtId="4" fontId="193" fillId="0" borderId="0">
      <alignment horizontal="right"/>
    </xf>
    <xf numFmtId="235" fontId="7" fillId="0" borderId="0" applyNumberFormat="0" applyFill="0" applyBorder="0" applyAlignment="0" applyProtection="0">
      <alignment horizontal="left"/>
    </xf>
    <xf numFmtId="0" fontId="7" fillId="0" borderId="0" applyNumberFormat="0" applyFill="0" applyBorder="0" applyAlignment="0" applyProtection="0"/>
    <xf numFmtId="49" fontId="158" fillId="3" borderId="0">
      <alignment horizontal="left" vertical="top"/>
    </xf>
    <xf numFmtId="49" fontId="158" fillId="3" borderId="0">
      <alignment horizontal="right" vertical="top"/>
    </xf>
    <xf numFmtId="49" fontId="194" fillId="3" borderId="0">
      <alignment horizontal="center" vertical="center"/>
    </xf>
    <xf numFmtId="49" fontId="158" fillId="3" borderId="0">
      <alignment horizontal="center" vertical="center"/>
    </xf>
    <xf numFmtId="49" fontId="158" fillId="3" borderId="0">
      <alignment horizontal="left" vertical="center"/>
    </xf>
    <xf numFmtId="49" fontId="158" fillId="3" borderId="0">
      <alignment horizontal="right" vertical="center"/>
    </xf>
    <xf numFmtId="0" fontId="158" fillId="3" borderId="0">
      <alignment horizontal="right" vertical="center"/>
    </xf>
    <xf numFmtId="0" fontId="195" fillId="0" borderId="0">
      <alignment horizontal="left"/>
    </xf>
    <xf numFmtId="43" fontId="86" fillId="0" borderId="50"/>
    <xf numFmtId="0" fontId="142" fillId="0" borderId="0">
      <alignment horizontal="center" vertical="center"/>
    </xf>
    <xf numFmtId="0" fontId="196" fillId="0" borderId="0" applyNumberFormat="0" applyFill="0">
      <alignment horizontal="left" vertical="center"/>
    </xf>
    <xf numFmtId="0" fontId="186" fillId="0" borderId="0"/>
    <xf numFmtId="49" fontId="96" fillId="0" borderId="0" applyFill="0" applyBorder="0" applyAlignment="0"/>
    <xf numFmtId="236" fontId="96" fillId="0" borderId="0" applyFill="0" applyBorder="0" applyAlignment="0"/>
    <xf numFmtId="237" fontId="81" fillId="0" borderId="0" applyFill="0" applyBorder="0" applyAlignment="0"/>
    <xf numFmtId="0" fontId="197" fillId="0" borderId="0">
      <alignment horizontal="center"/>
    </xf>
    <xf numFmtId="0" fontId="130" fillId="0" borderId="0"/>
    <xf numFmtId="238" fontId="81" fillId="0" borderId="0" applyFont="0" applyFill="0" applyBorder="0" applyAlignment="0" applyProtection="0"/>
    <xf numFmtId="9" fontId="198" fillId="0" borderId="0" applyNumberFormat="0" applyFill="0" applyBorder="0" applyAlignment="0">
      <protection locked="0"/>
    </xf>
    <xf numFmtId="239" fontId="28" fillId="0" borderId="0" applyFont="0" applyFill="0" applyBorder="0" applyAlignment="0" applyProtection="0"/>
    <xf numFmtId="177" fontId="28" fillId="0" borderId="0" applyFont="0" applyFill="0" applyBorder="0" applyAlignment="0" applyProtection="0"/>
    <xf numFmtId="176" fontId="28" fillId="0" borderId="0" applyFont="0" applyFill="0" applyBorder="0" applyAlignment="0" applyProtection="0"/>
    <xf numFmtId="9" fontId="199" fillId="0" borderId="0" applyFont="0" applyFill="0" applyBorder="0" applyAlignment="0" applyProtection="0">
      <alignment vertical="center"/>
    </xf>
    <xf numFmtId="9" fontId="170" fillId="0" borderId="0" applyFont="0" applyFill="0" applyBorder="0" applyAlignment="0" applyProtection="0"/>
    <xf numFmtId="219" fontId="81" fillId="0" borderId="0" applyFont="0" applyFill="0" applyBorder="0" applyAlignment="0" applyProtection="0"/>
    <xf numFmtId="217" fontId="81" fillId="0" borderId="0" applyFont="0" applyFill="0" applyBorder="0" applyAlignment="0" applyProtection="0"/>
    <xf numFmtId="0" fontId="81" fillId="0" borderId="46" applyNumberFormat="0" applyFill="0" applyProtection="0">
      <alignment horizontal="right"/>
    </xf>
    <xf numFmtId="0" fontId="82" fillId="38" borderId="0" applyNumberFormat="0" applyBorder="0" applyAlignment="0" applyProtection="0">
      <alignment vertical="top"/>
      <protection locked="0"/>
    </xf>
    <xf numFmtId="0" fontId="62" fillId="0" borderId="51" applyNumberFormat="0" applyFill="0" applyAlignment="0" applyProtection="0">
      <alignment vertical="center"/>
    </xf>
    <xf numFmtId="0" fontId="44" fillId="11" borderId="0" applyNumberFormat="0" applyBorder="0" applyAlignment="0" applyProtection="0">
      <alignment vertical="center"/>
    </xf>
    <xf numFmtId="0" fontId="146" fillId="0" borderId="35" applyNumberFormat="0" applyFill="0" applyAlignment="0" applyProtection="0">
      <alignment vertical="center"/>
    </xf>
    <xf numFmtId="0" fontId="146" fillId="0" borderId="0" applyNumberFormat="0" applyFill="0" applyBorder="0" applyAlignment="0" applyProtection="0">
      <alignment vertical="center"/>
    </xf>
    <xf numFmtId="0" fontId="159" fillId="0" borderId="0" applyNumberFormat="0" applyFill="0" applyBorder="0" applyAlignment="0" applyProtection="0">
      <alignment vertical="center"/>
    </xf>
    <xf numFmtId="0" fontId="200" fillId="5" borderId="0" applyNumberFormat="0" applyBorder="0" applyAlignment="0" applyProtection="0">
      <alignment vertical="center"/>
    </xf>
    <xf numFmtId="0" fontId="90" fillId="39" borderId="26" applyNumberFormat="0" applyAlignment="0" applyProtection="0"/>
    <xf numFmtId="0" fontId="201" fillId="8" borderId="20" applyNumberFormat="0" applyAlignment="0" applyProtection="0">
      <alignment vertical="center"/>
    </xf>
    <xf numFmtId="0" fontId="202" fillId="0" borderId="52" applyNumberFormat="0" applyFill="0" applyProtection="0">
      <alignment horizontal="center"/>
    </xf>
    <xf numFmtId="0" fontId="77" fillId="38" borderId="0" applyNumberFormat="0" applyBorder="0" applyAlignment="0" applyProtection="0">
      <alignment vertical="center"/>
    </xf>
    <xf numFmtId="0" fontId="82" fillId="49" borderId="0"/>
    <xf numFmtId="0" fontId="87" fillId="41" borderId="0"/>
    <xf numFmtId="0" fontId="87" fillId="41" borderId="0" applyNumberFormat="0" applyBorder="0" applyAlignment="0" applyProtection="0"/>
    <xf numFmtId="0" fontId="7" fillId="102" borderId="0" applyNumberFormat="0" applyBorder="0" applyAlignment="0" applyProtection="0"/>
    <xf numFmtId="0" fontId="79" fillId="49" borderId="0" applyNumberFormat="0" applyBorder="0" applyAlignment="0" applyProtection="0">
      <alignment vertical="center"/>
    </xf>
    <xf numFmtId="0" fontId="148" fillId="43" borderId="0" applyProtection="0"/>
    <xf numFmtId="0" fontId="7" fillId="57" borderId="0" applyNumberFormat="0" applyBorder="0" applyAlignment="0" applyProtection="0"/>
    <xf numFmtId="240" fontId="7" fillId="0" borderId="0">
      <alignment vertical="center"/>
    </xf>
    <xf numFmtId="0" fontId="203" fillId="0" borderId="0" applyNumberFormat="0" applyFill="0" applyBorder="0" applyAlignment="0" applyProtection="0"/>
    <xf numFmtId="0" fontId="7" fillId="0" borderId="0">
      <alignment vertical="center"/>
    </xf>
    <xf numFmtId="0" fontId="82" fillId="38" borderId="0" applyNumberFormat="0" applyBorder="0" applyAlignment="0" applyProtection="0"/>
    <xf numFmtId="0" fontId="80" fillId="43" borderId="0" applyNumberFormat="0" applyBorder="0" applyAlignment="0" applyProtection="0"/>
    <xf numFmtId="44" fontId="76" fillId="0" borderId="0" applyFont="0" applyFill="0" applyBorder="0" applyAlignment="0" applyProtection="0">
      <alignment vertical="center"/>
    </xf>
    <xf numFmtId="241" fontId="7" fillId="0" borderId="0" applyFont="0" applyFill="0" applyBorder="0" applyAlignment="0" applyProtection="0"/>
    <xf numFmtId="242" fontId="76" fillId="0" borderId="0" applyFont="0" applyFill="0" applyBorder="0" applyAlignment="0" applyProtection="0"/>
    <xf numFmtId="0" fontId="199" fillId="0" borderId="0"/>
    <xf numFmtId="0" fontId="7" fillId="0" borderId="0">
      <alignment horizontal="left" wrapText="1"/>
    </xf>
    <xf numFmtId="0" fontId="7" fillId="0" borderId="0" applyBorder="0">
      <alignment vertical="center"/>
    </xf>
    <xf numFmtId="242" fontId="7" fillId="0" borderId="0">
      <alignment vertical="center"/>
    </xf>
    <xf numFmtId="243" fontId="28" fillId="0" borderId="0" applyFont="0" applyFill="0" applyBorder="0" applyAlignment="0" applyProtection="0"/>
    <xf numFmtId="0" fontId="28" fillId="0" borderId="0"/>
    <xf numFmtId="206" fontId="27" fillId="0" borderId="0">
      <alignment vertical="center"/>
    </xf>
    <xf numFmtId="0" fontId="27" fillId="0" borderId="0">
      <alignment vertical="center"/>
    </xf>
    <xf numFmtId="0" fontId="204" fillId="0" borderId="0">
      <alignment vertical="center"/>
    </xf>
    <xf numFmtId="0" fontId="42" fillId="132" borderId="0" applyNumberFormat="0" applyBorder="0" applyAlignment="0" applyProtection="0"/>
    <xf numFmtId="0" fontId="10" fillId="0" borderId="0" applyNumberFormat="0" applyBorder="0" applyProtection="0">
      <alignment vertical="center"/>
    </xf>
    <xf numFmtId="0" fontId="199" fillId="0" borderId="0">
      <alignment vertical="center"/>
    </xf>
    <xf numFmtId="0" fontId="205" fillId="0" borderId="0">
      <alignment vertical="center"/>
    </xf>
    <xf numFmtId="0" fontId="206" fillId="0" borderId="0" applyNumberFormat="0" applyFill="0" applyBorder="0" applyAlignment="0" applyProtection="0"/>
    <xf numFmtId="0" fontId="207" fillId="0" borderId="0" applyNumberFormat="0" applyFill="0" applyBorder="0" applyAlignment="0" applyProtection="0"/>
    <xf numFmtId="0" fontId="5" fillId="43" borderId="0" applyNumberFormat="0" applyBorder="0" applyAlignment="0" applyProtection="0">
      <alignment vertical="center"/>
    </xf>
    <xf numFmtId="0" fontId="170" fillId="43" borderId="0" applyNumberFormat="0" applyBorder="0" applyAlignment="0" applyProtection="0">
      <alignment vertical="center"/>
    </xf>
    <xf numFmtId="0" fontId="208" fillId="43" borderId="0" applyNumberFormat="0" applyBorder="0" applyAlignment="0" applyProtection="0"/>
    <xf numFmtId="0" fontId="125" fillId="43" borderId="0" applyNumberFormat="0" applyBorder="0" applyAlignment="0" applyProtection="0">
      <alignment vertical="center"/>
    </xf>
    <xf numFmtId="244" fontId="170" fillId="0" borderId="0" applyFont="0" applyFill="0" applyBorder="0" applyAlignment="0" applyProtection="0"/>
    <xf numFmtId="244" fontId="76" fillId="0" borderId="0" applyFont="0" applyFill="0" applyBorder="0" applyAlignment="0" applyProtection="0"/>
    <xf numFmtId="0" fontId="79" fillId="133" borderId="0" applyNumberFormat="0" applyBorder="0" applyAlignment="0" applyProtection="0"/>
    <xf numFmtId="0" fontId="202" fillId="0" borderId="52" applyNumberFormat="0" applyFill="0" applyProtection="0">
      <alignment horizontal="left"/>
    </xf>
    <xf numFmtId="41" fontId="101" fillId="0" borderId="0" applyFont="0" applyFill="0" applyBorder="0" applyAlignment="0" applyProtection="0"/>
    <xf numFmtId="4" fontId="108" fillId="0" borderId="0" applyFont="0" applyFill="0" applyBorder="0" applyAlignment="0" applyProtection="0"/>
    <xf numFmtId="0" fontId="119" fillId="0" borderId="0" applyNumberFormat="0" applyFill="0" applyBorder="0" applyAlignment="0" applyProtection="0">
      <alignment vertical="top"/>
      <protection locked="0"/>
    </xf>
    <xf numFmtId="189" fontId="166" fillId="0" borderId="0" applyFont="0" applyFill="0" applyBorder="0" applyAlignment="0" applyProtection="0"/>
    <xf numFmtId="41" fontId="76" fillId="0" borderId="0" applyFont="0" applyFill="0" applyBorder="0" applyAlignment="0" applyProtection="0"/>
    <xf numFmtId="245" fontId="76" fillId="0" borderId="0" applyFont="0" applyFill="0" applyBorder="0" applyAlignment="0" applyProtection="0"/>
    <xf numFmtId="1" fontId="81" fillId="0" borderId="52" applyFill="0" applyProtection="0">
      <alignment horizontal="center"/>
    </xf>
    <xf numFmtId="180" fontId="28" fillId="0" borderId="0" applyFont="0" applyFill="0" applyBorder="0" applyAlignment="0" applyProtection="0"/>
    <xf numFmtId="0" fontId="209" fillId="55" borderId="31" applyNumberFormat="0" applyAlignment="0" applyProtection="0">
      <alignment vertical="center"/>
    </xf>
    <xf numFmtId="0" fontId="210" fillId="0" borderId="0" applyNumberFormat="0" applyFill="0" applyBorder="0" applyAlignment="0" applyProtection="0">
      <alignment vertical="center"/>
    </xf>
    <xf numFmtId="0" fontId="211" fillId="0" borderId="38" applyNumberFormat="0" applyFill="0" applyAlignment="0" applyProtection="0">
      <alignment vertical="center"/>
    </xf>
    <xf numFmtId="0" fontId="7" fillId="0" borderId="38" applyNumberFormat="0" applyFill="0" applyAlignment="0" applyProtection="0">
      <alignment vertical="center"/>
    </xf>
    <xf numFmtId="206" fontId="28" fillId="0" borderId="0" applyFont="0" applyFill="0" applyBorder="0" applyAlignment="0" applyProtection="0"/>
    <xf numFmtId="43" fontId="101" fillId="0" borderId="0" applyFont="0" applyFill="0" applyBorder="0" applyAlignment="0" applyProtection="0"/>
    <xf numFmtId="246" fontId="170" fillId="0" borderId="0" applyFont="0" applyFill="0" applyBorder="0" applyAlignment="0" applyProtection="0"/>
    <xf numFmtId="43" fontId="76" fillId="0" borderId="0" applyFont="0" applyFill="0" applyBorder="0" applyAlignment="0" applyProtection="0">
      <alignment vertical="center"/>
    </xf>
    <xf numFmtId="176" fontId="76" fillId="0" borderId="0" applyFont="0" applyFill="0" applyBorder="0" applyAlignment="0" applyProtection="0">
      <alignment vertical="center"/>
    </xf>
    <xf numFmtId="176" fontId="7" fillId="0" borderId="0" applyFont="0" applyFill="0" applyBorder="0" applyAlignment="0" applyProtection="0">
      <alignment vertical="center"/>
    </xf>
    <xf numFmtId="245" fontId="170" fillId="0" borderId="0" applyFont="0" applyFill="0" applyBorder="0" applyAlignment="0" applyProtection="0"/>
    <xf numFmtId="41" fontId="7" fillId="0" borderId="0" applyFont="0" applyFill="0" applyBorder="0" applyAlignment="0" applyProtection="0"/>
    <xf numFmtId="242" fontId="170" fillId="0" borderId="0" applyFont="0" applyFill="0" applyBorder="0" applyAlignment="0" applyProtection="0"/>
    <xf numFmtId="41" fontId="76" fillId="0" borderId="0" applyFont="0" applyFill="0" applyBorder="0" applyAlignment="0" applyProtection="0">
      <alignment vertical="center"/>
    </xf>
    <xf numFmtId="0" fontId="150" fillId="0" borderId="0"/>
    <xf numFmtId="0" fontId="42" fillId="134" borderId="0" applyNumberFormat="0" applyBorder="0" applyAlignment="0" applyProtection="0"/>
    <xf numFmtId="0" fontId="42" fillId="135" borderId="0" applyNumberFormat="0" applyBorder="0" applyAlignment="0" applyProtection="0"/>
    <xf numFmtId="0" fontId="42" fillId="136" borderId="0" applyNumberFormat="0" applyBorder="0" applyAlignment="0" applyProtection="0"/>
    <xf numFmtId="247" fontId="81" fillId="0" borderId="52" applyFill="0" applyProtection="0">
      <alignment horizontal="right"/>
    </xf>
    <xf numFmtId="0" fontId="81" fillId="0" borderId="46" applyNumberFormat="0" applyFill="0" applyProtection="0">
      <alignment horizontal="left"/>
    </xf>
    <xf numFmtId="0" fontId="81" fillId="41" borderId="27" applyNumberFormat="0" applyFont="0" applyAlignment="0" applyProtection="0">
      <alignment vertical="center"/>
    </xf>
    <xf numFmtId="0" fontId="212" fillId="0" borderId="0" applyNumberFormat="0" applyFill="0" applyBorder="0" applyAlignment="0" applyProtection="0">
      <alignment vertical="center"/>
    </xf>
    <xf numFmtId="248" fontId="108" fillId="0" borderId="0" applyFont="0" applyFill="0" applyBorder="0" applyAlignment="0" applyProtection="0"/>
    <xf numFmtId="249" fontId="135" fillId="0" borderId="0" applyFont="0" applyFill="0" applyBorder="0" applyAlignment="0" applyProtection="0"/>
    <xf numFmtId="0" fontId="164" fillId="0" borderId="0"/>
    <xf numFmtId="250" fontId="135" fillId="0" borderId="0" applyFont="0" applyFill="0" applyBorder="0" applyAlignment="0" applyProtection="0"/>
    <xf numFmtId="0" fontId="7" fillId="0" borderId="0"/>
    <xf numFmtId="0" fontId="7" fillId="0" borderId="0">
      <alignment vertical="center"/>
    </xf>
    <xf numFmtId="0" fontId="1" fillId="0" borderId="0"/>
  </cellStyleXfs>
  <cellXfs count="357">
    <xf numFmtId="0" fontId="0" fillId="0" borderId="0" xfId="0" applyAlignment="1"/>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186" fontId="4" fillId="2" borderId="1" xfId="0" applyNumberFormat="1" applyFont="1" applyFill="1" applyBorder="1" applyAlignment="1">
      <alignment horizontal="center" vertical="center" wrapText="1"/>
    </xf>
    <xf numFmtId="251" fontId="4" fillId="2" borderId="1" xfId="0" applyNumberFormat="1" applyFont="1" applyFill="1" applyBorder="1" applyAlignment="1">
      <alignment horizontal="left" vertical="center" wrapText="1"/>
    </xf>
    <xf numFmtId="251" fontId="4" fillId="2" borderId="1" xfId="0" applyNumberFormat="1" applyFont="1" applyFill="1" applyBorder="1" applyAlignment="1">
      <alignment horizontal="center" vertical="center" wrapText="1"/>
    </xf>
    <xf numFmtId="240" fontId="4"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251" fontId="6" fillId="2"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251" fontId="1"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7" fillId="0" borderId="0" xfId="0" applyFont="1" applyAlignment="1"/>
    <xf numFmtId="0" fontId="1" fillId="0" borderId="0" xfId="0" applyFont="1" applyFill="1" applyAlignment="1">
      <alignment vertical="center"/>
    </xf>
    <xf numFmtId="0" fontId="1"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252" fontId="8" fillId="0" borderId="0" xfId="0" applyNumberFormat="1" applyFont="1" applyFill="1" applyAlignment="1">
      <alignment horizontal="right" vertical="center"/>
    </xf>
    <xf numFmtId="0" fontId="9" fillId="0" borderId="0" xfId="0" applyFont="1" applyAlignment="1"/>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251" fontId="7" fillId="2" borderId="1" xfId="716" applyNumberFormat="1" applyFont="1" applyFill="1" applyBorder="1" applyAlignment="1">
      <alignment horizontal="left" vertical="center" wrapText="1"/>
    </xf>
    <xf numFmtId="251" fontId="7" fillId="2" borderId="1" xfId="716" applyNumberFormat="1" applyFont="1" applyFill="1" applyBorder="1" applyAlignment="1">
      <alignment horizontal="center" vertical="center" wrapText="1"/>
    </xf>
    <xf numFmtId="240" fontId="10"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240" fontId="7" fillId="2" borderId="1" xfId="0" applyNumberFormat="1" applyFont="1" applyFill="1" applyBorder="1" applyAlignment="1">
      <alignment horizontal="left" vertical="center" wrapText="1"/>
    </xf>
    <xf numFmtId="240" fontId="7" fillId="2"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251" fontId="8" fillId="2" borderId="1" xfId="0" applyNumberFormat="1" applyFont="1" applyFill="1" applyBorder="1" applyAlignment="1">
      <alignment horizontal="left" vertical="center" wrapText="1"/>
    </xf>
    <xf numFmtId="251" fontId="8" fillId="2" borderId="1" xfId="0" applyNumberFormat="1" applyFont="1" applyFill="1" applyBorder="1" applyAlignment="1">
      <alignment horizontal="center" vertical="center" wrapText="1"/>
    </xf>
    <xf numFmtId="0" fontId="8" fillId="0" borderId="1" xfId="0" applyFont="1" applyFill="1" applyBorder="1" applyAlignment="1">
      <alignment vertical="center"/>
    </xf>
    <xf numFmtId="253" fontId="10" fillId="0" borderId="1" xfId="0" applyNumberFormat="1" applyFont="1" applyFill="1" applyBorder="1" applyAlignment="1">
      <alignment horizontal="center" vertical="center" wrapText="1"/>
    </xf>
    <xf numFmtId="240" fontId="8" fillId="0" borderId="1" xfId="0" applyNumberFormat="1" applyFont="1" applyFill="1" applyBorder="1" applyAlignment="1">
      <alignment horizontal="left" vertical="center"/>
    </xf>
    <xf numFmtId="240" fontId="8" fillId="0" borderId="1" xfId="0" applyNumberFormat="1" applyFont="1" applyFill="1" applyBorder="1" applyAlignment="1">
      <alignment horizontal="left" vertical="center" wrapText="1"/>
    </xf>
    <xf numFmtId="24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252" fontId="10" fillId="0" borderId="1" xfId="0" applyNumberFormat="1" applyFont="1" applyFill="1" applyBorder="1" applyAlignment="1">
      <alignment horizontal="center" vertical="center" wrapText="1"/>
    </xf>
    <xf numFmtId="0" fontId="7" fillId="0" borderId="0" xfId="736" applyNumberFormat="1" applyFont="1" applyFill="1" applyBorder="1" applyAlignment="1" applyProtection="1">
      <alignment horizontal="left" vertical="center"/>
    </xf>
    <xf numFmtId="0" fontId="7" fillId="0" borderId="0" xfId="736" applyNumberFormat="1" applyFont="1" applyFill="1" applyAlignment="1" applyProtection="1">
      <alignment horizontal="center" vertical="center"/>
    </xf>
    <xf numFmtId="0" fontId="11" fillId="0" borderId="0" xfId="2" applyNumberFormat="1" applyFont="1" applyFill="1" applyAlignment="1" applyProtection="1">
      <alignment horizontal="center" vertical="center"/>
    </xf>
    <xf numFmtId="0" fontId="5" fillId="0" borderId="0" xfId="2" applyFont="1" applyAlignment="1">
      <alignment vertical="center"/>
    </xf>
    <xf numFmtId="0" fontId="5" fillId="0" borderId="0" xfId="2" applyFont="1" applyAlignment="1">
      <alignment horizontal="center" vertical="center"/>
    </xf>
    <xf numFmtId="0" fontId="5" fillId="0" borderId="0" xfId="0" applyFont="1" applyAlignment="1">
      <alignment horizontal="right"/>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49" fontId="5" fillId="0" borderId="1" xfId="0" applyNumberFormat="1" applyFont="1" applyFill="1" applyBorder="1" applyAlignment="1">
      <alignment horizontal="justify" vertical="center"/>
    </xf>
    <xf numFmtId="254"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0" fillId="0" borderId="1" xfId="0" applyBorder="1" applyAlignment="1"/>
    <xf numFmtId="0" fontId="10" fillId="0" borderId="0" xfId="0" applyFont="1" applyFill="1" applyAlignment="1"/>
    <xf numFmtId="0" fontId="13" fillId="0" borderId="0" xfId="904" applyNumberFormat="1" applyFont="1" applyFill="1" applyAlignment="1" applyProtection="1">
      <alignment horizontal="center" vertical="center" wrapText="1"/>
    </xf>
    <xf numFmtId="0" fontId="14" fillId="0" borderId="0" xfId="904" applyNumberFormat="1" applyFont="1" applyFill="1" applyAlignment="1" applyProtection="1">
      <alignment horizontal="right" vertical="center"/>
    </xf>
    <xf numFmtId="0" fontId="10" fillId="0" borderId="1" xfId="512" applyNumberFormat="1" applyFont="1" applyFill="1" applyBorder="1" applyAlignment="1" applyProtection="1">
      <alignment horizontal="center" vertical="center" wrapText="1"/>
    </xf>
    <xf numFmtId="0" fontId="10" fillId="0" borderId="3" xfId="512" applyNumberFormat="1" applyFont="1" applyFill="1" applyBorder="1" applyAlignment="1" applyProtection="1">
      <alignment horizontal="center" vertical="center" wrapText="1"/>
    </xf>
    <xf numFmtId="0" fontId="10" fillId="0" borderId="1" xfId="904" applyNumberFormat="1" applyFont="1" applyFill="1" applyBorder="1" applyAlignment="1" applyProtection="1">
      <alignment horizontal="center" vertical="center"/>
    </xf>
    <xf numFmtId="255" fontId="10" fillId="0" borderId="1" xfId="904" applyNumberFormat="1" applyFont="1" applyFill="1" applyBorder="1" applyAlignment="1">
      <alignment horizontal="center" vertical="center"/>
    </xf>
    <xf numFmtId="255" fontId="10" fillId="0" borderId="3" xfId="904" applyNumberFormat="1" applyFont="1" applyFill="1" applyBorder="1" applyAlignment="1">
      <alignment horizontal="center" vertical="center"/>
    </xf>
    <xf numFmtId="0" fontId="7" fillId="0" borderId="0" xfId="0" applyFont="1" applyAlignment="1">
      <alignment horizontal="left"/>
    </xf>
    <xf numFmtId="49" fontId="15" fillId="3" borderId="0" xfId="905" applyNumberFormat="1" applyFont="1" applyFill="1" applyAlignment="1">
      <alignment horizontal="center" vertical="center"/>
    </xf>
    <xf numFmtId="0" fontId="15" fillId="3" borderId="0" xfId="905" applyFont="1" applyFill="1" applyAlignment="1">
      <alignment horizontal="left" vertical="center"/>
    </xf>
    <xf numFmtId="0" fontId="15" fillId="3" borderId="0" xfId="905" applyFont="1" applyFill="1" applyAlignment="1">
      <alignment horizontal="center" vertical="center"/>
    </xf>
    <xf numFmtId="0" fontId="16" fillId="3" borderId="0" xfId="905" applyFont="1" applyFill="1"/>
    <xf numFmtId="49" fontId="17" fillId="3" borderId="0" xfId="905" applyNumberFormat="1" applyFont="1" applyFill="1" applyAlignment="1">
      <alignment vertical="center"/>
    </xf>
    <xf numFmtId="49" fontId="17" fillId="3" borderId="0" xfId="905" applyNumberFormat="1" applyFont="1" applyFill="1" applyAlignment="1">
      <alignment horizontal="left" vertical="center"/>
    </xf>
    <xf numFmtId="49" fontId="18" fillId="3" borderId="0" xfId="905" applyNumberFormat="1" applyFont="1" applyFill="1"/>
    <xf numFmtId="49" fontId="17" fillId="3" borderId="4" xfId="905" applyNumberFormat="1" applyFont="1" applyFill="1" applyBorder="1" applyAlignment="1">
      <alignment vertical="center"/>
    </xf>
    <xf numFmtId="49" fontId="17" fillId="3" borderId="4" xfId="905" applyNumberFormat="1" applyFont="1" applyFill="1" applyBorder="1" applyAlignment="1">
      <alignment horizontal="left" vertical="center"/>
    </xf>
    <xf numFmtId="49" fontId="17" fillId="3" borderId="5" xfId="905" applyNumberFormat="1" applyFont="1" applyFill="1" applyBorder="1" applyAlignment="1">
      <alignment vertical="center"/>
    </xf>
    <xf numFmtId="49" fontId="18" fillId="3" borderId="5" xfId="905" applyNumberFormat="1" applyFont="1" applyFill="1" applyBorder="1"/>
    <xf numFmtId="49" fontId="19" fillId="0" borderId="6" xfId="905" applyNumberFormat="1" applyFont="1" applyFill="1" applyBorder="1" applyAlignment="1">
      <alignment horizontal="center" vertical="center"/>
    </xf>
    <xf numFmtId="49" fontId="19" fillId="0" borderId="1" xfId="905" applyNumberFormat="1" applyFont="1" applyFill="1" applyBorder="1" applyAlignment="1">
      <alignment horizontal="center" vertical="center" wrapText="1"/>
    </xf>
    <xf numFmtId="49" fontId="19" fillId="0" borderId="1" xfId="905" applyNumberFormat="1" applyFont="1" applyFill="1" applyBorder="1" applyAlignment="1">
      <alignment vertical="center" wrapText="1"/>
    </xf>
    <xf numFmtId="49" fontId="19" fillId="0" borderId="7" xfId="905" applyNumberFormat="1" applyFont="1" applyFill="1" applyBorder="1" applyAlignment="1">
      <alignment horizontal="center" vertical="center" wrapText="1"/>
    </xf>
    <xf numFmtId="49" fontId="19" fillId="0" borderId="6" xfId="905" applyNumberFormat="1" applyFont="1" applyFill="1" applyBorder="1" applyAlignment="1">
      <alignment horizontal="left" vertical="center" wrapText="1"/>
    </xf>
    <xf numFmtId="49" fontId="19" fillId="0" borderId="6" xfId="905" applyNumberFormat="1" applyFont="1" applyFill="1" applyBorder="1" applyAlignment="1">
      <alignment horizontal="center" vertical="center" wrapText="1"/>
    </xf>
    <xf numFmtId="49" fontId="18" fillId="0" borderId="6" xfId="905" applyNumberFormat="1" applyFont="1" applyFill="1" applyBorder="1" applyAlignment="1">
      <alignment horizontal="left" vertical="center"/>
    </xf>
    <xf numFmtId="256" fontId="18" fillId="0" borderId="6" xfId="905" applyNumberFormat="1" applyFont="1" applyFill="1" applyBorder="1" applyAlignment="1">
      <alignment horizontal="center" vertical="center"/>
    </xf>
    <xf numFmtId="49" fontId="18" fillId="0" borderId="6" xfId="905" applyNumberFormat="1" applyFont="1" applyFill="1" applyBorder="1" applyAlignment="1">
      <alignment vertical="center"/>
    </xf>
    <xf numFmtId="49" fontId="18" fillId="0" borderId="8" xfId="905" applyNumberFormat="1" applyFont="1" applyFill="1" applyBorder="1" applyAlignment="1">
      <alignment horizontal="left" vertical="center"/>
    </xf>
    <xf numFmtId="49" fontId="20" fillId="3" borderId="0" xfId="905" applyNumberFormat="1" applyFont="1" applyFill="1" applyAlignment="1">
      <alignment horizontal="right"/>
    </xf>
    <xf numFmtId="49" fontId="19" fillId="0" borderId="9" xfId="905" applyNumberFormat="1" applyFont="1" applyFill="1" applyBorder="1" applyAlignment="1">
      <alignment horizontal="center" vertical="center" wrapText="1"/>
    </xf>
    <xf numFmtId="256" fontId="18" fillId="0" borderId="9" xfId="905" applyNumberFormat="1" applyFont="1" applyFill="1" applyBorder="1" applyAlignment="1">
      <alignment horizontal="center" vertical="center"/>
    </xf>
    <xf numFmtId="49" fontId="21" fillId="0" borderId="6" xfId="905" applyNumberFormat="1" applyFont="1" applyFill="1" applyBorder="1" applyAlignment="1">
      <alignment horizontal="center" vertical="center"/>
    </xf>
    <xf numFmtId="49" fontId="21" fillId="0" borderId="1" xfId="905" applyNumberFormat="1" applyFont="1" applyFill="1" applyBorder="1" applyAlignment="1">
      <alignment horizontal="center" vertical="center" wrapText="1"/>
    </xf>
    <xf numFmtId="49" fontId="21" fillId="0" borderId="1" xfId="905" applyNumberFormat="1" applyFont="1" applyFill="1" applyBorder="1" applyAlignment="1">
      <alignment vertical="center" wrapText="1"/>
    </xf>
    <xf numFmtId="49" fontId="21" fillId="0" borderId="7" xfId="905" applyNumberFormat="1" applyFont="1" applyFill="1" applyBorder="1" applyAlignment="1">
      <alignment horizontal="center" vertical="center" wrapText="1"/>
    </xf>
    <xf numFmtId="49" fontId="21" fillId="0" borderId="6" xfId="905" applyNumberFormat="1" applyFont="1" applyFill="1" applyBorder="1" applyAlignment="1">
      <alignment horizontal="left" vertical="center" wrapText="1"/>
    </xf>
    <xf numFmtId="49" fontId="21" fillId="0" borderId="6" xfId="905" applyNumberFormat="1" applyFont="1" applyFill="1" applyBorder="1" applyAlignment="1">
      <alignment horizontal="center" vertical="center" wrapText="1"/>
    </xf>
    <xf numFmtId="49" fontId="20" fillId="0" borderId="8" xfId="905" applyNumberFormat="1" applyFont="1" applyFill="1" applyBorder="1" applyAlignment="1">
      <alignment horizontal="left" vertical="center"/>
    </xf>
    <xf numFmtId="251" fontId="20" fillId="0" borderId="1" xfId="905" applyNumberFormat="1" applyFont="1" applyFill="1" applyBorder="1" applyAlignment="1">
      <alignment horizontal="center" vertical="center" wrapText="1"/>
    </xf>
    <xf numFmtId="251" fontId="20" fillId="0" borderId="7" xfId="905" applyNumberFormat="1" applyFont="1" applyFill="1" applyBorder="1" applyAlignment="1">
      <alignment horizontal="center" vertical="center" wrapText="1"/>
    </xf>
    <xf numFmtId="49" fontId="20" fillId="0" borderId="6" xfId="905" applyNumberFormat="1" applyFont="1" applyFill="1" applyBorder="1" applyAlignment="1">
      <alignment horizontal="center" vertical="center" wrapText="1"/>
    </xf>
    <xf numFmtId="251" fontId="20" fillId="0" borderId="6" xfId="905" applyNumberFormat="1" applyFont="1" applyFill="1" applyBorder="1" applyAlignment="1">
      <alignment horizontal="center" vertical="center"/>
    </xf>
    <xf numFmtId="251" fontId="20" fillId="0" borderId="10" xfId="905" applyNumberFormat="1" applyFont="1" applyFill="1" applyBorder="1" applyAlignment="1">
      <alignment horizontal="center" vertical="center"/>
    </xf>
    <xf numFmtId="256" fontId="20" fillId="0" borderId="6" xfId="905" applyNumberFormat="1" applyFont="1" applyFill="1" applyBorder="1" applyAlignment="1">
      <alignment horizontal="center" vertical="center"/>
    </xf>
    <xf numFmtId="49" fontId="20" fillId="0" borderId="6" xfId="905" applyNumberFormat="1" applyFont="1" applyFill="1" applyBorder="1" applyAlignment="1">
      <alignment horizontal="left" vertical="center"/>
    </xf>
    <xf numFmtId="49" fontId="20" fillId="0" borderId="6" xfId="905" applyNumberFormat="1" applyFont="1" applyFill="1" applyBorder="1" applyAlignment="1">
      <alignment vertical="center"/>
    </xf>
    <xf numFmtId="0" fontId="20" fillId="3" borderId="0" xfId="905" applyFont="1" applyFill="1" applyAlignment="1">
      <alignment horizontal="left" vertical="center"/>
    </xf>
    <xf numFmtId="0" fontId="20" fillId="3" borderId="0" xfId="905" applyFont="1" applyFill="1" applyAlignment="1">
      <alignment vertical="center"/>
    </xf>
    <xf numFmtId="0" fontId="18" fillId="3" borderId="0" xfId="905" applyFont="1" applyFill="1"/>
    <xf numFmtId="49" fontId="21" fillId="0" borderId="9" xfId="905" applyNumberFormat="1" applyFont="1" applyFill="1" applyBorder="1" applyAlignment="1">
      <alignment horizontal="center" vertical="center" wrapText="1"/>
    </xf>
    <xf numFmtId="49" fontId="20" fillId="0" borderId="9" xfId="905" applyNumberFormat="1" applyFont="1" applyFill="1" applyBorder="1" applyAlignment="1">
      <alignment horizontal="center" vertical="center" wrapText="1"/>
    </xf>
    <xf numFmtId="256" fontId="20" fillId="0" borderId="9" xfId="905" applyNumberFormat="1" applyFont="1" applyFill="1" applyBorder="1" applyAlignment="1">
      <alignment horizontal="center" vertical="center"/>
    </xf>
    <xf numFmtId="0" fontId="20" fillId="3" borderId="0" xfId="905" applyFont="1" applyFill="1" applyAlignment="1">
      <alignment horizontal="right" vertical="center"/>
    </xf>
    <xf numFmtId="0" fontId="22" fillId="0" borderId="0" xfId="851" applyFont="1" applyFill="1" applyBorder="1" applyAlignment="1">
      <alignment horizontal="center" vertical="center" wrapText="1"/>
    </xf>
    <xf numFmtId="0" fontId="23" fillId="0" borderId="0" xfId="851" applyFont="1" applyFill="1" applyBorder="1" applyAlignment="1">
      <alignment horizontal="center" vertical="center"/>
    </xf>
    <xf numFmtId="0" fontId="7" fillId="0" borderId="0" xfId="851" applyFont="1" applyFill="1" applyBorder="1" applyAlignment="1">
      <alignment horizontal="right" vertical="center"/>
    </xf>
    <xf numFmtId="0" fontId="7" fillId="0" borderId="1" xfId="851" applyFont="1" applyFill="1" applyBorder="1" applyAlignment="1">
      <alignment horizontal="center" vertical="center"/>
    </xf>
    <xf numFmtId="0" fontId="7" fillId="0" borderId="1" xfId="851" applyFont="1" applyFill="1" applyBorder="1" applyAlignment="1">
      <alignment horizontal="left" vertical="center"/>
    </xf>
    <xf numFmtId="0" fontId="23" fillId="0" borderId="1" xfId="851" applyFont="1" applyFill="1" applyBorder="1" applyAlignment="1">
      <alignment horizontal="center" vertical="center"/>
    </xf>
    <xf numFmtId="257" fontId="23" fillId="0" borderId="1" xfId="851" applyNumberFormat="1" applyFont="1" applyFill="1" applyBorder="1" applyAlignment="1">
      <alignment horizontal="center" vertical="center"/>
    </xf>
    <xf numFmtId="185" fontId="23" fillId="0" borderId="1" xfId="851" applyNumberFormat="1" applyFont="1" applyFill="1" applyBorder="1" applyAlignment="1">
      <alignment horizontal="center" vertical="center"/>
    </xf>
    <xf numFmtId="0" fontId="7" fillId="0" borderId="1" xfId="851" applyFont="1" applyFill="1" applyBorder="1" applyAlignment="1">
      <alignment vertical="center"/>
    </xf>
    <xf numFmtId="0" fontId="23" fillId="0" borderId="1" xfId="851" applyFont="1" applyFill="1" applyBorder="1" applyAlignment="1">
      <alignment vertical="center"/>
    </xf>
    <xf numFmtId="0" fontId="24" fillId="0" borderId="1" xfId="851" applyFont="1" applyFill="1" applyBorder="1" applyAlignment="1">
      <alignment vertical="center"/>
    </xf>
    <xf numFmtId="185" fontId="25" fillId="0" borderId="1" xfId="851" applyNumberFormat="1" applyFont="1" applyFill="1" applyBorder="1" applyAlignment="1">
      <alignment horizontal="center" vertical="center"/>
    </xf>
    <xf numFmtId="0" fontId="23" fillId="0" borderId="0" xfId="851" applyFont="1" applyFill="1" applyBorder="1" applyAlignment="1">
      <alignment vertical="center" wrapText="1"/>
    </xf>
    <xf numFmtId="0" fontId="7" fillId="0" borderId="0" xfId="0" applyFont="1" applyAlignment="1">
      <alignment horizontal="left" wrapText="1"/>
    </xf>
    <xf numFmtId="0" fontId="22" fillId="0" borderId="0" xfId="716" applyFont="1" applyFill="1" applyAlignment="1">
      <alignment horizontal="center" vertical="center"/>
    </xf>
    <xf numFmtId="0" fontId="22" fillId="0" borderId="0" xfId="716" applyFont="1" applyFill="1" applyAlignment="1">
      <alignment horizontal="center" vertical="center" wrapText="1"/>
    </xf>
    <xf numFmtId="0" fontId="7" fillId="0" borderId="5" xfId="716" applyFont="1" applyFill="1" applyBorder="1" applyAlignment="1">
      <alignment horizontal="left" vertical="center"/>
    </xf>
    <xf numFmtId="0" fontId="7" fillId="0" borderId="5" xfId="716" applyFont="1" applyFill="1" applyBorder="1" applyAlignment="1">
      <alignment horizontal="left" vertical="center" wrapText="1"/>
    </xf>
    <xf numFmtId="0" fontId="7" fillId="0" borderId="0" xfId="716" applyFont="1" applyFill="1" applyAlignment="1">
      <alignment horizontal="center" vertical="center"/>
    </xf>
    <xf numFmtId="0" fontId="7" fillId="0" borderId="1" xfId="716" applyFont="1" applyFill="1" applyBorder="1" applyAlignment="1">
      <alignment horizontal="center" vertical="center" wrapText="1"/>
    </xf>
    <xf numFmtId="0" fontId="7" fillId="0" borderId="1" xfId="716" applyFont="1" applyFill="1" applyBorder="1" applyAlignment="1">
      <alignment horizontal="center" vertical="center"/>
    </xf>
    <xf numFmtId="0" fontId="7" fillId="0" borderId="1" xfId="716" applyFont="1" applyFill="1" applyBorder="1" applyAlignment="1">
      <alignment horizontal="left" vertical="center"/>
    </xf>
    <xf numFmtId="0" fontId="7" fillId="0" borderId="1" xfId="716" applyFont="1" applyFill="1" applyBorder="1" applyAlignment="1">
      <alignment horizontal="left" vertical="center" wrapText="1"/>
    </xf>
    <xf numFmtId="0" fontId="7" fillId="0" borderId="1" xfId="716" applyFont="1" applyFill="1" applyBorder="1" applyAlignment="1">
      <alignment vertical="center" wrapText="1"/>
    </xf>
    <xf numFmtId="0" fontId="7" fillId="0" borderId="1" xfId="716" applyFont="1" applyFill="1" applyBorder="1" applyAlignment="1">
      <alignment vertical="center"/>
    </xf>
    <xf numFmtId="0" fontId="7" fillId="0" borderId="1" xfId="716" applyFont="1" applyFill="1" applyBorder="1" applyAlignment="1"/>
    <xf numFmtId="0" fontId="24" fillId="0" borderId="1" xfId="716" applyFont="1" applyFill="1" applyBorder="1" applyAlignment="1">
      <alignment horizontal="center" vertical="center" wrapText="1"/>
    </xf>
    <xf numFmtId="0" fontId="24" fillId="0" borderId="1" xfId="716" applyFont="1" applyFill="1" applyBorder="1" applyAlignment="1">
      <alignment horizontal="center" vertical="center"/>
    </xf>
    <xf numFmtId="0" fontId="7" fillId="0" borderId="0" xfId="716" applyFont="1" applyFill="1" applyAlignment="1">
      <alignment horizontal="center"/>
    </xf>
    <xf numFmtId="0" fontId="7" fillId="0" borderId="0" xfId="716" applyFont="1" applyFill="1" applyAlignment="1">
      <alignment horizontal="left"/>
    </xf>
    <xf numFmtId="0" fontId="24" fillId="0" borderId="1" xfId="716" applyFont="1" applyFill="1" applyBorder="1" applyAlignment="1">
      <alignment horizontal="left" vertical="center"/>
    </xf>
    <xf numFmtId="0" fontId="26" fillId="0" borderId="1" xfId="716" applyFont="1" applyFill="1" applyBorder="1" applyAlignment="1">
      <alignment vertical="center" wrapText="1"/>
    </xf>
    <xf numFmtId="0" fontId="27"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28" fillId="0" borderId="0" xfId="0" applyFont="1" applyFill="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0" fontId="29" fillId="0" borderId="1" xfId="0" applyFont="1" applyFill="1" applyBorder="1" applyAlignment="1" applyProtection="1">
      <alignment horizontal="left" vertical="center"/>
      <protection locked="0"/>
    </xf>
    <xf numFmtId="186" fontId="29" fillId="0" borderId="1" xfId="0" applyNumberFormat="1"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1" fontId="29" fillId="0" borderId="1" xfId="0" applyNumberFormat="1" applyFont="1" applyFill="1" applyBorder="1" applyAlignment="1" applyProtection="1">
      <alignment horizontal="left" vertical="center"/>
      <protection locked="0"/>
    </xf>
    <xf numFmtId="1" fontId="29" fillId="0" borderId="1" xfId="0" applyNumberFormat="1" applyFont="1" applyFill="1" applyBorder="1" applyAlignment="1" applyProtection="1">
      <alignment horizontal="center" vertical="center"/>
      <protection locked="0"/>
    </xf>
    <xf numFmtId="1" fontId="29" fillId="2" borderId="1" xfId="0" applyNumberFormat="1" applyFont="1" applyFill="1" applyBorder="1" applyAlignment="1" applyProtection="1">
      <alignment vertical="center"/>
      <protection locked="0"/>
    </xf>
    <xf numFmtId="1" fontId="29" fillId="0" borderId="1" xfId="0" applyNumberFormat="1" applyFont="1" applyFill="1" applyBorder="1" applyAlignment="1" applyProtection="1">
      <alignment horizontal="left" vertical="center" indent="1"/>
      <protection locked="0"/>
    </xf>
    <xf numFmtId="1" fontId="29" fillId="0" borderId="1" xfId="0" applyNumberFormat="1" applyFont="1" applyFill="1" applyBorder="1" applyAlignment="1" applyProtection="1">
      <alignment vertical="center"/>
      <protection locked="0"/>
    </xf>
    <xf numFmtId="1" fontId="29" fillId="2" borderId="1" xfId="0" applyNumberFormat="1" applyFont="1" applyFill="1" applyBorder="1" applyAlignment="1" applyProtection="1">
      <alignment vertical="center" wrapText="1"/>
      <protection locked="0"/>
    </xf>
    <xf numFmtId="0" fontId="29"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distributed" vertical="center"/>
      <protection locked="0"/>
    </xf>
    <xf numFmtId="0" fontId="30" fillId="0" borderId="1" xfId="0" applyFont="1" applyFill="1" applyBorder="1" applyAlignment="1" applyProtection="1">
      <alignment horizontal="distributed" vertical="center"/>
      <protection locked="0"/>
    </xf>
    <xf numFmtId="0" fontId="31" fillId="0" borderId="0" xfId="0" applyFont="1" applyAlignment="1"/>
    <xf numFmtId="0" fontId="22" fillId="0" borderId="0" xfId="0" applyFont="1" applyFill="1" applyAlignment="1">
      <alignment horizontal="center" vertical="center"/>
    </xf>
    <xf numFmtId="0" fontId="7" fillId="0" borderId="0" xfId="0" applyFont="1" applyFill="1" applyAlignment="1">
      <alignment horizont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justify" vertical="center"/>
    </xf>
    <xf numFmtId="251" fontId="7" fillId="0" borderId="1"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xf numFmtId="0" fontId="32"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30" fillId="0" borderId="1" xfId="0" applyFont="1" applyFill="1" applyBorder="1" applyAlignment="1">
      <alignment horizontal="center" vertical="center" wrapText="1"/>
    </xf>
    <xf numFmtId="3" fontId="33" fillId="0" borderId="12" xfId="0" applyNumberFormat="1" applyFont="1" applyFill="1" applyBorder="1" applyAlignment="1" applyProtection="1">
      <alignment vertical="center"/>
    </xf>
    <xf numFmtId="257" fontId="33" fillId="0" borderId="12" xfId="0" applyNumberFormat="1" applyFont="1" applyFill="1" applyBorder="1" applyAlignment="1">
      <alignment horizontal="center" vertical="center" wrapText="1"/>
    </xf>
    <xf numFmtId="3" fontId="33" fillId="0" borderId="13" xfId="0" applyNumberFormat="1" applyFont="1" applyFill="1" applyBorder="1" applyAlignment="1" applyProtection="1">
      <alignment vertical="center"/>
    </xf>
    <xf numFmtId="257" fontId="33" fillId="0" borderId="13" xfId="0" applyNumberFormat="1" applyFont="1" applyFill="1" applyBorder="1" applyAlignment="1">
      <alignment horizontal="center" vertical="center" wrapText="1"/>
    </xf>
    <xf numFmtId="3" fontId="33" fillId="0" borderId="1" xfId="0" applyNumberFormat="1" applyFont="1" applyFill="1" applyBorder="1" applyAlignment="1" applyProtection="1">
      <alignment vertical="center"/>
    </xf>
    <xf numFmtId="257" fontId="33" fillId="0" borderId="1" xfId="0" applyNumberFormat="1" applyFont="1" applyFill="1" applyBorder="1" applyAlignment="1">
      <alignment horizontal="center" vertical="center" wrapText="1"/>
    </xf>
    <xf numFmtId="3" fontId="33" fillId="0" borderId="0" xfId="0" applyNumberFormat="1" applyFont="1" applyFill="1" applyBorder="1" applyAlignment="1" applyProtection="1">
      <alignment vertical="center" wrapText="1"/>
    </xf>
    <xf numFmtId="0" fontId="34" fillId="0" borderId="0" xfId="0" applyFont="1" applyFill="1" applyBorder="1" applyAlignment="1">
      <alignment horizontal="center" vertical="center"/>
    </xf>
    <xf numFmtId="0" fontId="7" fillId="0" borderId="0" xfId="0" applyFont="1" applyFill="1" applyAlignment="1">
      <alignment horizontal="right"/>
    </xf>
    <xf numFmtId="240" fontId="35" fillId="0" borderId="12" xfId="706" applyNumberFormat="1" applyFont="1" applyFill="1" applyBorder="1" applyAlignment="1">
      <alignment horizontal="center" vertical="center" wrapText="1"/>
    </xf>
    <xf numFmtId="3" fontId="36" fillId="0" borderId="12" xfId="0" applyNumberFormat="1" applyFont="1" applyFill="1" applyBorder="1" applyAlignment="1" applyProtection="1">
      <alignment vertical="center"/>
    </xf>
    <xf numFmtId="257" fontId="36" fillId="0" borderId="12" xfId="0" applyNumberFormat="1" applyFont="1" applyFill="1" applyBorder="1" applyAlignment="1">
      <alignment horizontal="center" vertical="center" wrapText="1"/>
    </xf>
    <xf numFmtId="3" fontId="36" fillId="0" borderId="1" xfId="0" applyNumberFormat="1" applyFont="1" applyFill="1" applyBorder="1" applyAlignment="1" applyProtection="1">
      <alignment vertical="center"/>
    </xf>
    <xf numFmtId="257" fontId="36" fillId="0" borderId="1" xfId="0" applyNumberFormat="1" applyFont="1" applyFill="1" applyBorder="1" applyAlignment="1">
      <alignment horizontal="center" vertical="center" wrapText="1"/>
    </xf>
    <xf numFmtId="49" fontId="22" fillId="0" borderId="0" xfId="716"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49" fontId="12" fillId="0" borderId="14" xfId="716" applyNumberFormat="1" applyFont="1" applyFill="1" applyBorder="1" applyAlignment="1">
      <alignment horizontal="center" vertical="center"/>
    </xf>
    <xf numFmtId="0" fontId="7" fillId="0" borderId="1" xfId="840" applyNumberFormat="1" applyFont="1" applyFill="1" applyBorder="1" applyAlignment="1" applyProtection="1">
      <alignment horizontal="left" vertical="center" wrapText="1"/>
    </xf>
    <xf numFmtId="0" fontId="7" fillId="0" borderId="1" xfId="716" applyNumberFormat="1" applyFont="1" applyFill="1" applyBorder="1" applyAlignment="1" applyProtection="1">
      <alignment horizontal="center" vertical="center"/>
    </xf>
    <xf numFmtId="0" fontId="7" fillId="0" borderId="3" xfId="840" applyNumberFormat="1" applyFont="1" applyFill="1" applyBorder="1" applyAlignment="1" applyProtection="1">
      <alignment horizontal="left" vertical="center" wrapText="1"/>
    </xf>
    <xf numFmtId="49" fontId="24" fillId="0" borderId="3" xfId="716" applyNumberFormat="1" applyFont="1" applyFill="1" applyBorder="1" applyAlignment="1" applyProtection="1">
      <alignment horizontal="center" vertical="center"/>
    </xf>
    <xf numFmtId="186" fontId="7" fillId="0" borderId="1" xfId="716" applyNumberFormat="1" applyFont="1" applyFill="1" applyBorder="1" applyAlignment="1" applyProtection="1">
      <alignment horizontal="center" vertical="center"/>
    </xf>
    <xf numFmtId="49" fontId="24" fillId="0" borderId="14" xfId="716" applyNumberFormat="1" applyFont="1" applyFill="1" applyBorder="1" applyAlignment="1" applyProtection="1">
      <alignment horizontal="left" vertical="center"/>
    </xf>
    <xf numFmtId="49" fontId="24" fillId="0" borderId="1" xfId="716" applyNumberFormat="1" applyFont="1" applyFill="1" applyBorder="1" applyAlignment="1" applyProtection="1">
      <alignment horizontal="left" vertical="center"/>
    </xf>
    <xf numFmtId="0" fontId="5" fillId="0" borderId="0" xfId="716" applyFont="1" applyFill="1" applyAlignment="1"/>
    <xf numFmtId="49" fontId="7" fillId="0" borderId="14" xfId="716" applyNumberFormat="1" applyFont="1" applyFill="1" applyBorder="1" applyAlignment="1" applyProtection="1">
      <alignment horizontal="left" vertical="center"/>
    </xf>
    <xf numFmtId="186" fontId="24" fillId="0" borderId="1" xfId="716" applyNumberFormat="1" applyFont="1" applyFill="1" applyBorder="1" applyAlignment="1" applyProtection="1">
      <alignment horizontal="center" vertical="center"/>
    </xf>
    <xf numFmtId="257" fontId="24" fillId="0" borderId="1" xfId="716" applyNumberFormat="1" applyFont="1" applyFill="1" applyBorder="1" applyAlignment="1" applyProtection="1">
      <alignment horizontal="center" vertical="center" wrapText="1"/>
    </xf>
    <xf numFmtId="0" fontId="5" fillId="0" borderId="0" xfId="0" applyFont="1" applyAlignment="1">
      <alignment vertical="center"/>
    </xf>
    <xf numFmtId="49" fontId="5" fillId="0" borderId="0" xfId="716" applyNumberFormat="1" applyFont="1" applyFill="1" applyAlignment="1">
      <alignment horizontal="center" vertical="center"/>
    </xf>
    <xf numFmtId="0" fontId="38" fillId="0" borderId="0" xfId="0" applyFont="1" applyFill="1" applyAlignment="1">
      <alignment horizontal="center" vertical="center"/>
    </xf>
    <xf numFmtId="0" fontId="39"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9"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0" fontId="29" fillId="0" borderId="1" xfId="0" applyNumberFormat="1" applyFont="1" applyFill="1" applyBorder="1" applyAlignment="1" applyProtection="1">
      <alignment vertical="center" wrapText="1"/>
    </xf>
    <xf numFmtId="0" fontId="29" fillId="0" borderId="1" xfId="0" applyFont="1" applyFill="1" applyBorder="1" applyAlignment="1">
      <alignment horizontal="center" vertical="center" wrapText="1"/>
    </xf>
    <xf numFmtId="0" fontId="30" fillId="0" borderId="1" xfId="0" applyNumberFormat="1" applyFont="1" applyFill="1" applyBorder="1" applyAlignment="1" applyProtection="1">
      <alignment horizontal="left"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pplyProtection="1">
      <alignment vertical="center" wrapText="1"/>
    </xf>
    <xf numFmtId="0" fontId="29" fillId="0" borderId="1" xfId="0" applyNumberFormat="1" applyFont="1" applyFill="1" applyBorder="1" applyAlignment="1" applyProtection="1">
      <alignment horizontal="left" vertical="center" wrapText="1" indent="2"/>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8" fillId="0" borderId="0" xfId="0" applyFont="1" applyFill="1" applyAlignment="1">
      <alignment horizontal="right" vertical="center"/>
    </xf>
    <xf numFmtId="0" fontId="28" fillId="0" borderId="0" xfId="0" applyFont="1" applyFill="1" applyAlignment="1">
      <alignment horizontal="center" vertical="center"/>
    </xf>
    <xf numFmtId="0" fontId="28"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0" fontId="7" fillId="0" borderId="0" xfId="0" applyFont="1" applyFill="1" applyAlignment="1" applyProtection="1">
      <alignment horizontal="left" vertical="center"/>
      <protection locked="0"/>
    </xf>
    <xf numFmtId="0" fontId="28" fillId="0" borderId="0" xfId="0" applyFont="1" applyFill="1" applyAlignment="1" applyProtection="1">
      <alignment horizontal="left" vertical="center"/>
      <protection locked="0"/>
    </xf>
    <xf numFmtId="0" fontId="40" fillId="0" borderId="3" xfId="0" applyFont="1" applyFill="1" applyBorder="1" applyAlignment="1" applyProtection="1">
      <alignment horizontal="center" vertical="center"/>
      <protection locked="0"/>
    </xf>
    <xf numFmtId="0" fontId="40" fillId="0" borderId="15" xfId="0" applyFont="1" applyFill="1" applyBorder="1" applyAlignment="1" applyProtection="1">
      <alignment horizontal="center" vertical="center"/>
      <protection locked="0"/>
    </xf>
    <xf numFmtId="0" fontId="40" fillId="0" borderId="11"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wrapText="1"/>
      <protection locked="0"/>
    </xf>
    <xf numFmtId="254" fontId="29" fillId="0" borderId="1" xfId="0" applyNumberFormat="1" applyFont="1" applyFill="1" applyBorder="1" applyAlignment="1" applyProtection="1">
      <alignment horizontal="center" vertical="center"/>
      <protection locked="0"/>
    </xf>
    <xf numFmtId="254" fontId="29" fillId="0" borderId="1" xfId="0" applyNumberFormat="1" applyFont="1" applyFill="1" applyBorder="1" applyAlignment="1" applyProtection="1">
      <alignment horizontal="left" vertical="center"/>
      <protection locked="0"/>
    </xf>
    <xf numFmtId="254" fontId="30" fillId="0" borderId="1" xfId="0" applyNumberFormat="1" applyFont="1" applyFill="1" applyBorder="1" applyAlignment="1" applyProtection="1">
      <alignment horizontal="center" vertical="center"/>
      <protection locked="0"/>
    </xf>
    <xf numFmtId="254" fontId="28" fillId="0" borderId="1" xfId="0" applyNumberFormat="1" applyFont="1" applyFill="1" applyBorder="1" applyAlignment="1" applyProtection="1">
      <alignment horizontal="center" vertical="center"/>
      <protection locked="0"/>
    </xf>
    <xf numFmtId="254" fontId="29" fillId="2" borderId="1" xfId="0" applyNumberFormat="1" applyFont="1" applyFill="1" applyBorder="1" applyAlignment="1" applyProtection="1">
      <alignment horizontal="left" vertical="center"/>
      <protection locked="0"/>
    </xf>
    <xf numFmtId="254" fontId="29" fillId="0" borderId="1" xfId="0" applyNumberFormat="1" applyFont="1" applyFill="1" applyBorder="1" applyAlignment="1" applyProtection="1">
      <alignment horizontal="left" vertical="center" wrapText="1"/>
      <protection locked="0"/>
    </xf>
    <xf numFmtId="254" fontId="30" fillId="0" borderId="1" xfId="0" applyNumberFormat="1" applyFont="1" applyFill="1" applyBorder="1" applyAlignment="1" applyProtection="1">
      <alignment horizontal="left" vertical="center"/>
      <protection locked="0"/>
    </xf>
    <xf numFmtId="0" fontId="1" fillId="0" borderId="0" xfId="0" applyFont="1" applyFill="1" applyAlignment="1">
      <alignment horizontal="center"/>
    </xf>
    <xf numFmtId="0" fontId="5" fillId="0" borderId="1" xfId="0" applyFont="1" applyFill="1" applyBorder="1" applyAlignment="1">
      <alignment horizontal="justify" vertical="center"/>
    </xf>
    <xf numFmtId="0" fontId="5" fillId="0" borderId="0" xfId="0" applyFont="1" applyFill="1" applyAlignment="1">
      <alignment horizontal="left" vertical="center"/>
    </xf>
    <xf numFmtId="0" fontId="22" fillId="0" borderId="0" xfId="0" applyFont="1" applyFill="1" applyBorder="1" applyAlignment="1">
      <alignment horizontal="center" vertical="center" wrapText="1"/>
    </xf>
    <xf numFmtId="31"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240" fontId="41" fillId="0" borderId="12" xfId="0" applyNumberFormat="1" applyFont="1" applyFill="1" applyBorder="1" applyAlignment="1">
      <alignment horizontal="center" vertical="center" wrapText="1"/>
    </xf>
    <xf numFmtId="0" fontId="24" fillId="0" borderId="12" xfId="0" applyFont="1" applyFill="1" applyBorder="1" applyAlignment="1">
      <alignment vertical="center"/>
    </xf>
    <xf numFmtId="186" fontId="42" fillId="0" borderId="1" xfId="0" applyNumberFormat="1" applyFont="1" applyFill="1" applyBorder="1" applyAlignment="1" applyProtection="1">
      <alignment horizontal="center" vertical="center"/>
    </xf>
    <xf numFmtId="1" fontId="7" fillId="0" borderId="12" xfId="0" applyNumberFormat="1" applyFont="1" applyFill="1" applyBorder="1" applyAlignment="1" applyProtection="1">
      <alignment vertical="center"/>
      <protection locked="0"/>
    </xf>
    <xf numFmtId="0" fontId="43" fillId="0" borderId="0" xfId="0" applyFont="1" applyAlignment="1"/>
    <xf numFmtId="186" fontId="42" fillId="0" borderId="11" xfId="0" applyNumberFormat="1" applyFont="1" applyFill="1" applyBorder="1" applyAlignment="1" applyProtection="1">
      <alignment horizontal="center" vertical="center"/>
    </xf>
    <xf numFmtId="1" fontId="7" fillId="0" borderId="12" xfId="0" applyNumberFormat="1" applyFont="1" applyFill="1" applyBorder="1" applyAlignment="1" applyProtection="1">
      <alignment horizontal="left" vertical="center"/>
      <protection locked="0"/>
    </xf>
    <xf numFmtId="0" fontId="7" fillId="0" borderId="12" xfId="0" applyNumberFormat="1" applyFont="1" applyFill="1" applyBorder="1" applyAlignment="1" applyProtection="1">
      <alignment horizontal="left" vertical="center"/>
      <protection locked="0"/>
    </xf>
    <xf numFmtId="3" fontId="7" fillId="0" borderId="12" xfId="0" applyNumberFormat="1" applyFont="1" applyFill="1" applyBorder="1" applyAlignment="1" applyProtection="1">
      <alignment horizontal="left" vertical="center"/>
    </xf>
    <xf numFmtId="0" fontId="7" fillId="0" borderId="1" xfId="0" applyFont="1" applyFill="1" applyBorder="1" applyAlignment="1">
      <alignment horizontal="left" wrapText="1"/>
    </xf>
    <xf numFmtId="257" fontId="7" fillId="0" borderId="12" xfId="0" applyNumberFormat="1" applyFont="1" applyFill="1" applyBorder="1" applyAlignment="1">
      <alignment horizontal="center" vertical="center"/>
    </xf>
    <xf numFmtId="0" fontId="44" fillId="2" borderId="1" xfId="0" applyFont="1" applyFill="1" applyBorder="1" applyAlignment="1">
      <alignment horizontal="left" wrapText="1"/>
    </xf>
    <xf numFmtId="257" fontId="7" fillId="0" borderId="12" xfId="0" applyNumberFormat="1" applyFont="1" applyFill="1" applyBorder="1" applyAlignment="1">
      <alignment horizontal="center" vertical="center" wrapText="1"/>
    </xf>
    <xf numFmtId="0" fontId="24" fillId="0" borderId="1" xfId="0" applyFont="1" applyFill="1" applyBorder="1" applyAlignment="1">
      <alignment horizontal="left" wrapText="1"/>
    </xf>
    <xf numFmtId="257" fontId="24" fillId="0" borderId="12" xfId="0" applyNumberFormat="1" applyFont="1" applyFill="1" applyBorder="1" applyAlignment="1">
      <alignment horizontal="center" vertical="center" wrapText="1"/>
    </xf>
    <xf numFmtId="0" fontId="44" fillId="0" borderId="1" xfId="312" applyFont="1" applyFill="1" applyBorder="1" applyAlignment="1" applyProtection="1">
      <alignment horizontal="left"/>
      <protection locked="0"/>
    </xf>
    <xf numFmtId="186" fontId="7" fillId="0" borderId="1" xfId="0" applyNumberFormat="1" applyFont="1" applyFill="1" applyBorder="1" applyAlignment="1" applyProtection="1">
      <alignment horizontal="center" vertical="center" wrapText="1"/>
    </xf>
    <xf numFmtId="0" fontId="7" fillId="0" borderId="0" xfId="0" applyFont="1" applyFill="1" applyAlignment="1">
      <alignment horizontal="left" vertical="center"/>
    </xf>
    <xf numFmtId="1" fontId="5" fillId="0" borderId="1" xfId="0" applyNumberFormat="1" applyFont="1" applyFill="1" applyBorder="1" applyAlignment="1" applyProtection="1">
      <alignment horizontal="left" vertical="center"/>
      <protection locked="0"/>
    </xf>
    <xf numFmtId="0" fontId="4" fillId="2" borderId="1" xfId="495" applyFont="1" applyFill="1" applyBorder="1" applyAlignment="1">
      <alignment vertical="center" wrapText="1"/>
    </xf>
    <xf numFmtId="0" fontId="5" fillId="2" borderId="1" xfId="495" applyFont="1" applyFill="1" applyBorder="1" applyAlignment="1">
      <alignment vertical="center" wrapText="1"/>
    </xf>
    <xf numFmtId="0" fontId="45" fillId="2" borderId="1" xfId="495" applyFont="1" applyFill="1" applyBorder="1" applyAlignment="1">
      <alignment vertical="center" wrapText="1"/>
    </xf>
    <xf numFmtId="0" fontId="8" fillId="2" borderId="1" xfId="495" applyFont="1" applyFill="1" applyBorder="1" applyAlignment="1">
      <alignment vertical="center"/>
    </xf>
    <xf numFmtId="0" fontId="46" fillId="2" borderId="1" xfId="495" applyFont="1" applyFill="1" applyBorder="1" applyAlignment="1">
      <alignment vertical="center" wrapText="1"/>
    </xf>
    <xf numFmtId="186" fontId="24" fillId="0" borderId="1" xfId="0" applyNumberFormat="1" applyFont="1" applyFill="1" applyBorder="1" applyAlignment="1" applyProtection="1">
      <alignment horizontal="center" vertical="center" wrapText="1"/>
    </xf>
    <xf numFmtId="0" fontId="7" fillId="0" borderId="0" xfId="736" applyNumberFormat="1" applyFont="1" applyFill="1" applyAlignment="1" applyProtection="1">
      <alignment horizontal="left" vertical="center"/>
    </xf>
    <xf numFmtId="2" fontId="22" fillId="0" borderId="0" xfId="0" applyNumberFormat="1" applyFont="1" applyFill="1" applyAlignment="1" applyProtection="1">
      <alignment horizontal="center" vertical="center"/>
    </xf>
    <xf numFmtId="0" fontId="7" fillId="0" borderId="0" xfId="0" applyFont="1" applyAlignment="1">
      <alignment horizontal="center" vertical="center"/>
    </xf>
    <xf numFmtId="31" fontId="7" fillId="0" borderId="0" xfId="0" applyNumberFormat="1" applyFont="1" applyBorder="1" applyAlignment="1" applyProtection="1">
      <alignment horizontal="left"/>
    </xf>
    <xf numFmtId="31" fontId="7" fillId="0" borderId="0" xfId="0" applyNumberFormat="1" applyFont="1" applyBorder="1" applyAlignment="1" applyProtection="1">
      <alignment horizontal="center"/>
    </xf>
    <xf numFmtId="0" fontId="7" fillId="0" borderId="0" xfId="0" applyFont="1" applyAlignment="1">
      <alignment vertical="center"/>
    </xf>
    <xf numFmtId="2" fontId="7" fillId="0" borderId="1" xfId="0" applyNumberFormat="1" applyFont="1" applyFill="1" applyBorder="1" applyAlignment="1" applyProtection="1">
      <alignment horizontal="center" vertical="center" wrapText="1"/>
    </xf>
    <xf numFmtId="2" fontId="7" fillId="0" borderId="1" xfId="0" applyNumberFormat="1" applyFont="1" applyFill="1" applyBorder="1" applyAlignment="1" applyProtection="1">
      <alignment horizontal="center" vertical="center"/>
    </xf>
    <xf numFmtId="0" fontId="24" fillId="0" borderId="1" xfId="0" applyNumberFormat="1" applyFont="1" applyFill="1" applyBorder="1" applyAlignment="1" applyProtection="1">
      <alignment horizontal="left" vertical="center"/>
    </xf>
    <xf numFmtId="186" fontId="24" fillId="0" borderId="1" xfId="0" applyNumberFormat="1" applyFont="1" applyFill="1" applyBorder="1" applyAlignment="1">
      <alignment horizontal="left" vertical="center"/>
    </xf>
    <xf numFmtId="186" fontId="24" fillId="0" borderId="1" xfId="0" applyNumberFormat="1" applyFont="1" applyFill="1" applyBorder="1" applyAlignment="1" applyProtection="1">
      <alignment horizontal="center" vertical="center"/>
    </xf>
    <xf numFmtId="0" fontId="24" fillId="0" borderId="1" xfId="0" applyFont="1" applyFill="1" applyBorder="1" applyAlignment="1">
      <alignment vertical="center"/>
    </xf>
    <xf numFmtId="0" fontId="24" fillId="0" borderId="0" xfId="0" applyFont="1" applyFill="1" applyAlignment="1">
      <alignment vertical="center"/>
    </xf>
    <xf numFmtId="0" fontId="7" fillId="0" borderId="1" xfId="0" applyNumberFormat="1" applyFont="1" applyFill="1" applyBorder="1" applyAlignment="1" applyProtection="1">
      <alignment horizontal="left" vertical="center"/>
    </xf>
    <xf numFmtId="186" fontId="7" fillId="0" borderId="1" xfId="0" applyNumberFormat="1" applyFont="1" applyFill="1" applyBorder="1" applyAlignment="1">
      <alignment horizontal="left" vertical="center"/>
    </xf>
    <xf numFmtId="186"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vertical="center"/>
    </xf>
    <xf numFmtId="0" fontId="0" fillId="0" borderId="1" xfId="0" applyFill="1" applyBorder="1" applyAlignment="1"/>
    <xf numFmtId="186" fontId="24" fillId="0" borderId="1" xfId="0" applyNumberFormat="1" applyFont="1" applyFill="1" applyBorder="1" applyAlignment="1" applyProtection="1">
      <alignment horizontal="center" vertical="center"/>
      <protection locked="0"/>
    </xf>
    <xf numFmtId="0" fontId="0" fillId="0" borderId="1" xfId="0" applyFont="1" applyFill="1" applyBorder="1" applyAlignment="1"/>
    <xf numFmtId="0" fontId="47" fillId="0" borderId="1" xfId="0" applyFont="1" applyFill="1" applyBorder="1" applyAlignment="1"/>
    <xf numFmtId="2" fontId="7" fillId="0" borderId="0" xfId="0" applyNumberFormat="1" applyFont="1" applyAlignment="1">
      <alignment vertical="center"/>
    </xf>
    <xf numFmtId="0" fontId="24" fillId="0" borderId="1" xfId="0" applyFont="1" applyFill="1" applyBorder="1" applyAlignment="1">
      <alignment horizontal="left" vertical="center"/>
    </xf>
    <xf numFmtId="0" fontId="7" fillId="0" borderId="1" xfId="0" applyFont="1" applyFill="1" applyBorder="1" applyAlignment="1">
      <alignment horizontal="left" vertical="center"/>
    </xf>
    <xf numFmtId="186" fontId="7" fillId="0" borderId="1" xfId="0" applyNumberFormat="1" applyFont="1" applyFill="1" applyBorder="1" applyAlignment="1">
      <alignment horizontal="left" vertical="center" wrapText="1"/>
    </xf>
    <xf numFmtId="186" fontId="24" fillId="0" borderId="1" xfId="0" applyNumberFormat="1" applyFont="1" applyFill="1" applyBorder="1" applyAlignment="1">
      <alignment horizontal="center" vertical="center"/>
    </xf>
    <xf numFmtId="254" fontId="7" fillId="0" borderId="0" xfId="0" applyNumberFormat="1" applyFont="1" applyAlignment="1">
      <alignment horizontal="left"/>
    </xf>
    <xf numFmtId="0" fontId="27" fillId="2" borderId="3" xfId="0" applyFont="1" applyFill="1" applyBorder="1" applyAlignment="1">
      <alignment horizontal="center" vertical="center"/>
    </xf>
    <xf numFmtId="0" fontId="27" fillId="2" borderId="15" xfId="0" applyFont="1" applyFill="1" applyBorder="1" applyAlignment="1">
      <alignment horizontal="center" vertical="center"/>
    </xf>
    <xf numFmtId="254" fontId="27" fillId="2" borderId="15" xfId="0" applyNumberFormat="1" applyFont="1" applyFill="1" applyBorder="1" applyAlignment="1">
      <alignment horizontal="center" vertical="center"/>
    </xf>
    <xf numFmtId="0" fontId="27" fillId="2" borderId="11" xfId="0" applyFont="1" applyFill="1" applyBorder="1" applyAlignment="1">
      <alignment horizontal="center" vertical="center"/>
    </xf>
    <xf numFmtId="0" fontId="7" fillId="0" borderId="3" xfId="0" applyFont="1" applyBorder="1" applyAlignment="1">
      <alignment horizontal="center"/>
    </xf>
    <xf numFmtId="0" fontId="7" fillId="0" borderId="15" xfId="0" applyFont="1" applyFill="1" applyBorder="1" applyAlignment="1">
      <alignment horizontal="center"/>
    </xf>
    <xf numFmtId="254" fontId="7" fillId="0" borderId="15" xfId="0" applyNumberFormat="1" applyFont="1" applyBorder="1" applyAlignment="1">
      <alignment horizontal="center"/>
    </xf>
    <xf numFmtId="0" fontId="7" fillId="0" borderId="11" xfId="0" applyFont="1" applyBorder="1" applyAlignment="1">
      <alignment horizontal="center"/>
    </xf>
    <xf numFmtId="0" fontId="24" fillId="4" borderId="1" xfId="0" applyNumberFormat="1" applyFont="1" applyFill="1" applyBorder="1" applyAlignment="1" applyProtection="1">
      <alignment horizontal="center" vertical="center"/>
    </xf>
    <xf numFmtId="254" fontId="24" fillId="4" borderId="1" xfId="0" applyNumberFormat="1" applyFont="1" applyFill="1" applyBorder="1" applyAlignment="1" applyProtection="1">
      <alignment horizontal="center" vertical="center"/>
    </xf>
    <xf numFmtId="0" fontId="7" fillId="4" borderId="1" xfId="0" applyNumberFormat="1" applyFont="1" applyFill="1" applyBorder="1" applyAlignment="1" applyProtection="1">
      <alignment horizontal="left" vertical="center"/>
    </xf>
    <xf numFmtId="3" fontId="24" fillId="5" borderId="1" xfId="0" applyNumberFormat="1" applyFont="1" applyFill="1" applyBorder="1" applyAlignment="1" applyProtection="1">
      <alignment horizontal="center" vertical="center"/>
    </xf>
    <xf numFmtId="254" fontId="24" fillId="5" borderId="1" xfId="0" applyNumberFormat="1" applyFont="1" applyFill="1" applyBorder="1" applyAlignment="1" applyProtection="1">
      <alignment horizontal="center" vertical="center"/>
    </xf>
    <xf numFmtId="0" fontId="24" fillId="4" borderId="1" xfId="0" applyNumberFormat="1" applyFont="1" applyFill="1" applyBorder="1" applyAlignment="1" applyProtection="1">
      <alignment horizontal="left" vertical="center"/>
    </xf>
    <xf numFmtId="3" fontId="7" fillId="5" borderId="1" xfId="0" applyNumberFormat="1" applyFont="1" applyFill="1" applyBorder="1" applyAlignment="1" applyProtection="1">
      <alignment horizontal="center" vertical="center"/>
    </xf>
    <xf numFmtId="254" fontId="48" fillId="2" borderId="1" xfId="0" applyNumberFormat="1" applyFont="1" applyFill="1" applyBorder="1" applyAlignment="1">
      <alignment horizontal="center" vertical="center"/>
    </xf>
    <xf numFmtId="3" fontId="7" fillId="6" borderId="1" xfId="0" applyNumberFormat="1" applyFont="1" applyFill="1" applyBorder="1" applyAlignment="1" applyProtection="1">
      <alignment horizontal="center" vertical="center"/>
    </xf>
    <xf numFmtId="254" fontId="49" fillId="2" borderId="1" xfId="0" applyNumberFormat="1" applyFont="1" applyFill="1" applyBorder="1" applyAlignment="1">
      <alignment horizontal="center" vertical="center"/>
    </xf>
    <xf numFmtId="254" fontId="48" fillId="0" borderId="1" xfId="0" applyNumberFormat="1" applyFont="1" applyFill="1" applyBorder="1" applyAlignment="1">
      <alignment horizontal="center" vertical="center"/>
    </xf>
    <xf numFmtId="254" fontId="7" fillId="0" borderId="1" xfId="0" applyNumberFormat="1" applyFont="1" applyBorder="1" applyAlignment="1">
      <alignment horizontal="center"/>
    </xf>
    <xf numFmtId="254" fontId="49" fillId="2" borderId="1" xfId="0" applyNumberFormat="1" applyFont="1" applyFill="1" applyBorder="1" applyAlignment="1" applyProtection="1">
      <alignment horizontal="center" vertical="center"/>
      <protection locked="0"/>
    </xf>
    <xf numFmtId="254" fontId="49" fillId="0" borderId="1" xfId="0" applyNumberFormat="1" applyFont="1" applyFill="1" applyBorder="1" applyAlignment="1">
      <alignment horizontal="center" vertical="center"/>
    </xf>
    <xf numFmtId="0" fontId="24" fillId="4" borderId="1" xfId="0" applyNumberFormat="1" applyFont="1" applyFill="1" applyBorder="1" applyAlignment="1" applyProtection="1">
      <alignment vertical="center"/>
    </xf>
    <xf numFmtId="0" fontId="7" fillId="4" borderId="1" xfId="0" applyNumberFormat="1" applyFont="1" applyFill="1" applyBorder="1" applyAlignment="1" applyProtection="1">
      <alignment vertical="center"/>
    </xf>
    <xf numFmtId="254" fontId="0" fillId="0" borderId="1" xfId="0" applyNumberFormat="1" applyBorder="1" applyAlignment="1">
      <alignment horizontal="center"/>
    </xf>
    <xf numFmtId="254" fontId="24" fillId="0" borderId="1" xfId="0" applyNumberFormat="1" applyFont="1" applyBorder="1" applyAlignment="1">
      <alignment horizontal="center"/>
    </xf>
    <xf numFmtId="3" fontId="24" fillId="6" borderId="1" xfId="0" applyNumberFormat="1" applyFont="1" applyFill="1" applyBorder="1" applyAlignment="1" applyProtection="1">
      <alignment horizontal="center" vertical="center"/>
    </xf>
    <xf numFmtId="0" fontId="7" fillId="0" borderId="0" xfId="903" applyFont="1" applyFill="1"/>
    <xf numFmtId="0" fontId="7" fillId="0" borderId="0" xfId="903" applyFont="1" applyFill="1" applyAlignment="1">
      <alignment horizontal="center" vertical="center"/>
    </xf>
    <xf numFmtId="0" fontId="22" fillId="0" borderId="0" xfId="903" applyFont="1" applyFill="1" applyAlignment="1">
      <alignment horizontal="center" vertical="center" wrapText="1"/>
    </xf>
    <xf numFmtId="0" fontId="50" fillId="0" borderId="0" xfId="903" applyFont="1" applyFill="1" applyAlignment="1">
      <alignment horizontal="center" vertical="center" wrapText="1"/>
    </xf>
    <xf numFmtId="240" fontId="7" fillId="0" borderId="0" xfId="903" applyNumberFormat="1" applyFont="1" applyFill="1" applyAlignment="1">
      <alignment horizontal="center" vertical="center"/>
    </xf>
    <xf numFmtId="257" fontId="10" fillId="0" borderId="16" xfId="0" applyNumberFormat="1" applyFont="1" applyFill="1" applyBorder="1" applyAlignment="1">
      <alignment horizontal="center" vertical="center"/>
    </xf>
    <xf numFmtId="257" fontId="10" fillId="0" borderId="16" xfId="0" applyNumberFormat="1" applyFont="1" applyFill="1" applyBorder="1" applyAlignment="1">
      <alignment horizontal="center" vertical="center" wrapText="1"/>
    </xf>
    <xf numFmtId="257" fontId="51" fillId="0" borderId="1" xfId="0" applyNumberFormat="1" applyFont="1" applyFill="1" applyBorder="1" applyAlignment="1">
      <alignment horizontal="left" vertical="center"/>
    </xf>
    <xf numFmtId="257" fontId="10" fillId="0" borderId="1" xfId="0" applyNumberFormat="1" applyFont="1" applyFill="1" applyBorder="1" applyAlignment="1">
      <alignment horizontal="center" vertical="center"/>
    </xf>
    <xf numFmtId="18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7" fillId="0" borderId="0" xfId="903" applyFont="1" applyFill="1" applyAlignment="1"/>
    <xf numFmtId="0" fontId="11" fillId="0" borderId="0" xfId="903" applyFont="1" applyFill="1" applyAlignment="1">
      <alignment horizontal="center" vertical="center"/>
    </xf>
    <xf numFmtId="0" fontId="52" fillId="0" borderId="0" xfId="903" applyFont="1" applyFill="1" applyAlignment="1">
      <alignment horizontal="center" vertical="center"/>
    </xf>
    <xf numFmtId="0" fontId="29" fillId="0" borderId="0" xfId="736" applyFont="1" applyFill="1" applyAlignment="1"/>
    <xf numFmtId="0" fontId="53" fillId="0" borderId="0" xfId="736" applyNumberFormat="1" applyFont="1" applyFill="1" applyAlignment="1" applyProtection="1">
      <alignment horizontal="center" vertical="center"/>
    </xf>
    <xf numFmtId="0" fontId="54" fillId="0" borderId="0" xfId="736" applyNumberFormat="1" applyFont="1" applyFill="1" applyAlignment="1" applyProtection="1">
      <alignment horizontal="center" vertical="center"/>
    </xf>
    <xf numFmtId="0" fontId="12" fillId="0" borderId="0" xfId="736" applyFont="1" applyFill="1" applyAlignment="1">
      <alignment vertical="center"/>
    </xf>
    <xf numFmtId="0" fontId="30" fillId="0" borderId="1" xfId="736" applyNumberFormat="1" applyFont="1" applyFill="1" applyBorder="1" applyAlignment="1" applyProtection="1">
      <alignment horizontal="center" vertical="center"/>
    </xf>
    <xf numFmtId="0" fontId="5" fillId="0" borderId="0" xfId="736" applyFont="1" applyFill="1" applyAlignment="1">
      <alignment vertical="center"/>
    </xf>
    <xf numFmtId="0" fontId="29" fillId="0" borderId="1" xfId="736" applyNumberFormat="1" applyFont="1" applyFill="1" applyBorder="1" applyAlignment="1" applyProtection="1">
      <alignment horizontal="left" vertical="center"/>
    </xf>
    <xf numFmtId="0" fontId="5" fillId="0" borderId="1" xfId="736" applyFont="1" applyFill="1" applyBorder="1" applyAlignment="1">
      <alignment vertical="center" wrapText="1"/>
    </xf>
    <xf numFmtId="0" fontId="29" fillId="0" borderId="1" xfId="736" applyNumberFormat="1" applyFont="1" applyFill="1" applyBorder="1" applyAlignment="1" applyProtection="1">
      <alignment horizontal="center" vertical="center"/>
    </xf>
    <xf numFmtId="0" fontId="5" fillId="0" borderId="0" xfId="736" applyNumberFormat="1" applyFont="1" applyFill="1" applyBorder="1" applyAlignment="1" applyProtection="1">
      <alignment vertical="center"/>
    </xf>
  </cellXfs>
  <cellStyles count="9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gdp" xfId="49"/>
    <cellStyle name="输出 2 3 6" xfId="50"/>
    <cellStyle name="40% - 强调文字颜色 4 2 4 2 2 3" xfId="51"/>
    <cellStyle name="输入 10 2 2 2 3 2" xfId="52"/>
    <cellStyle name="20% - 强调文字颜色 2 3 3 2 10" xfId="53"/>
    <cellStyle name="20% - 强调文字颜色 6 3 15" xfId="54"/>
    <cellStyle name="Note 2 4 2 4 2" xfId="55"/>
    <cellStyle name="计算 3 2 4 2 2 3" xfId="56"/>
    <cellStyle name="20% - 强调文字颜色 2 3 6" xfId="57"/>
    <cellStyle name="输出 3 2 3 3" xfId="58"/>
    <cellStyle name="汇总 8 2 5 2 5" xfId="59"/>
    <cellStyle name="20% - 强调文字颜色 6 2 12" xfId="60"/>
    <cellStyle name="注释 3 5 3 3 4" xfId="61"/>
    <cellStyle name="标题 5 3 10" xfId="62"/>
    <cellStyle name="输入 2 6 2 2 4" xfId="63"/>
    <cellStyle name="Accent5 2 2 5" xfId="64"/>
    <cellStyle name="40% - Accent2 2 4" xfId="65"/>
    <cellStyle name="40% - 强调文字颜色 2 3 4 8" xfId="66"/>
    <cellStyle name="?…????è [0.00]_Region Orders (2)" xfId="67"/>
    <cellStyle name="差_2006年水利统计指标统计表_财力性转移支付2010年预算参考数 4 2 2" xfId="68"/>
    <cellStyle name="Normal - Style1 17" xfId="69"/>
    <cellStyle name="好_1_财力性转移支付2010年预算参考数_12.25-发教育厅-2016年高职生均年初预算控制数分配表" xfId="70"/>
    <cellStyle name="Accent2 - 40%" xfId="71"/>
    <cellStyle name="40% - 强调文字颜色 2 2 3 2 2" xfId="72"/>
    <cellStyle name="20% - 强调文字颜色 1 3 3 2 17" xfId="73"/>
    <cellStyle name="Accent4 - 40% 3 3" xfId="74"/>
    <cellStyle name="_表1汇总表 3 2 3" xfId="75"/>
    <cellStyle name="Calculation 3 3 2 3" xfId="76"/>
    <cellStyle name="差_12滨州 4" xfId="77"/>
    <cellStyle name="20% - 輔色4" xfId="78"/>
    <cellStyle name="40% - 强调文字颜色 3 3 3 2" xfId="79"/>
    <cellStyle name="40% - 强调文字颜色 4 3 4" xfId="80"/>
    <cellStyle name="?…????è_Region Orders (2)" xfId="81"/>
    <cellStyle name="?鹎%U龡&amp;H齲_x0001_C铣_x0014__x0007__x0001__x0001_ 3" xfId="82"/>
    <cellStyle name="强调文字颜色 3 2 3 10" xfId="83"/>
    <cellStyle name="Input [yellow] 2 6 2" xfId="84"/>
    <cellStyle name="好_合并" xfId="85"/>
    <cellStyle name="20% - 强调文字颜色 4 2 4 2 2 7" xfId="86"/>
    <cellStyle name="差_05潍坊 5 4" xfId="87"/>
    <cellStyle name="20% - 强调文字颜色 3 2 4 3 9" xfId="88"/>
    <cellStyle name="强调文字颜色 3 2 19" xfId="89"/>
    <cellStyle name="差_07临沂 2 4" xfId="90"/>
    <cellStyle name="Accent4 - 40% 2 2 4" xfId="91"/>
    <cellStyle name="40% - 强调文字颜色 3 2 4 3 10" xfId="92"/>
    <cellStyle name="_2006年综合经营计划表（城北支行版5）" xfId="93"/>
    <cellStyle name="20% - Accent6 3 2 2" xfId="94"/>
    <cellStyle name="輸入 3 5 2" xfId="95"/>
    <cellStyle name="20% - 强调文字颜色 3 3 22" xfId="96"/>
    <cellStyle name="Border 5" xfId="97"/>
    <cellStyle name="强调文字颜色 2 2 4 2 17" xfId="98"/>
    <cellStyle name="60% - 强调文字颜色 5 3 4 18" xfId="99"/>
    <cellStyle name="汇总 2 4 2 3 6" xfId="100"/>
    <cellStyle name="40% - 强调文字颜色 3 3 20" xfId="101"/>
    <cellStyle name="强调文字颜色 6 2 4 2 17" xfId="102"/>
    <cellStyle name="40% - 强调文字颜色 1 3 3 14" xfId="103"/>
    <cellStyle name="输出 2 2 8 6" xfId="104"/>
    <cellStyle name="20% - 强调文字颜色 1 3 20" xfId="105"/>
    <cellStyle name="强调文字颜色 2 2 2 2 15" xfId="106"/>
    <cellStyle name="60% - 强调文字颜色 3 2 4 3 2" xfId="107"/>
    <cellStyle name="强调文字颜色 2 3 4 10" xfId="108"/>
    <cellStyle name="表标题 3 2 3" xfId="109"/>
    <cellStyle name="检查单元格 3 3 13" xfId="110"/>
    <cellStyle name="好_34青海_财力性转移支付2010年预算参考数_隋心对账单定稿0514" xfId="111"/>
    <cellStyle name="計算方式 3 6" xfId="112"/>
    <cellStyle name="20% - 强调文字颜色 5 2 22" xfId="113"/>
    <cellStyle name="差_汇总_财力性转移支付2010年预算参考数_合并" xfId="114"/>
    <cellStyle name="小数 2 5 3 2 2 4" xfId="115"/>
    <cellStyle name="差_成本差异系数_03_2010年各地区一般预算平衡表" xfId="116"/>
    <cellStyle name="汇总 3 3 6 2 2" xfId="117"/>
    <cellStyle name="好_2006年34青海_12.25-发教育厅-2016年高职生均年初预算控制数分配表" xfId="118"/>
    <cellStyle name="_4、“三个一”年度行动计划" xfId="119"/>
    <cellStyle name="60% - 强调文字颜色 2 2 22" xfId="120"/>
    <cellStyle name="计算 2 4 7" xfId="121"/>
    <cellStyle name="标题 1 2 2 4" xfId="122"/>
    <cellStyle name="汇总 2 2 4 4 2 3 2" xfId="123"/>
    <cellStyle name="Accent5 - 20% 4 6" xfId="124"/>
    <cellStyle name="常规 23 4 2 2" xfId="125"/>
    <cellStyle name="_ET_STYLE_NoName_00__县公司" xfId="126"/>
    <cellStyle name="20% - 强调文字颜色 1 4 3" xfId="127"/>
    <cellStyle name="40% - 强调文字颜色 4 2 3 3" xfId="128"/>
    <cellStyle name="千位分隔 6 3" xfId="129"/>
    <cellStyle name="_1123试算平衡表（模板）（马雪泉）" xfId="130"/>
    <cellStyle name="差_530623_2006年县级财政报表附表 4" xfId="131"/>
    <cellStyle name="警告文本 4 2 19" xfId="132"/>
    <cellStyle name="20% - 强调文字颜色 6 3 5" xfId="133"/>
    <cellStyle name="计算 3 4 13" xfId="134"/>
    <cellStyle name="20% - 强调文字颜色 5 3 4 11" xfId="135"/>
    <cellStyle name="60% - 强调文字颜色 4 2 3" xfId="136"/>
    <cellStyle name="_00  2011年考核表" xfId="137"/>
    <cellStyle name="差_Book2" xfId="138"/>
    <cellStyle name="Grey 7" xfId="139"/>
    <cellStyle name="Dollar (zero dec) 2 2" xfId="140"/>
    <cellStyle name="Prefilled 2 2 2 4 2" xfId="141"/>
    <cellStyle name="40% - 强调文字颜色 6 15" xfId="142"/>
    <cellStyle name="20% - 强调文字颜色 4 2 2 6" xfId="143"/>
    <cellStyle name="_Book1_5" xfId="144"/>
    <cellStyle name="no dec 11" xfId="145"/>
    <cellStyle name="标题 2 3 2 18" xfId="146"/>
    <cellStyle name="_2007年上半年全国地方级和部分城市收支情况 4" xfId="147"/>
    <cellStyle name="常规 52 2 3" xfId="148"/>
    <cellStyle name="20% - 輔色2" xfId="149"/>
    <cellStyle name="20% - 輔色3" xfId="150"/>
    <cellStyle name="60% - 强调文字颜色 4 7_四队计价2011-6" xfId="151"/>
    <cellStyle name="40% - Accent4 3 2 3" xfId="152"/>
    <cellStyle name="20% - 强调文字颜色 2 3 4 6" xfId="153"/>
    <cellStyle name="数字 5 2 2 3 2" xfId="154"/>
    <cellStyle name="20% - 輔色5" xfId="155"/>
    <cellStyle name="20% - 着色 1" xfId="156"/>
    <cellStyle name="强调文字颜色 6 2 2 8" xfId="157"/>
    <cellStyle name="百分比 3 2 3 2" xfId="158"/>
    <cellStyle name="20% - 輔色6" xfId="159"/>
    <cellStyle name="差_12滨州 7" xfId="160"/>
    <cellStyle name="适中 8 2" xfId="161"/>
    <cellStyle name="好 3 14" xfId="162"/>
    <cellStyle name="60% - 强调文字颜色 6 3 3 2 14" xfId="163"/>
    <cellStyle name="Accent1 7 2" xfId="164"/>
    <cellStyle name="40% - 强调文字颜色 2 6" xfId="165"/>
    <cellStyle name="20% - 强调文字颜色 3 3 4 9" xfId="166"/>
    <cellStyle name="Input [yellow] 4 2 2 2 2 4" xfId="167"/>
    <cellStyle name=" 1 4" xfId="168"/>
    <cellStyle name="40% - 着色 2 4" xfId="169"/>
    <cellStyle name="60% - 强调文字颜色 1 2 3 2" xfId="170"/>
    <cellStyle name="Normal - Style1 5" xfId="171"/>
    <cellStyle name="60% - 强调文字颜色 4 3 2 12" xfId="172"/>
    <cellStyle name="差_2008年支出核定 5 2" xfId="173"/>
    <cellStyle name="?? [0.00]_Analysis of Loans" xfId="174"/>
    <cellStyle name="?? [0]" xfId="175"/>
    <cellStyle name="20% - 强调文字颜色 4 3 2 8" xfId="176"/>
    <cellStyle name="强调文字颜色 5 2 5 10" xfId="177"/>
    <cellStyle name="Comma  - Style7" xfId="178"/>
    <cellStyle name="60% - 强调文字颜色 6 2 4 10" xfId="179"/>
    <cellStyle name="40% - 强调文字颜色 5 3 16" xfId="180"/>
    <cellStyle name="60% - 强调文字颜色 5 10" xfId="181"/>
    <cellStyle name="??_x0011_?_x0010_?" xfId="182"/>
    <cellStyle name="Header2 2 4 5 5" xfId="183"/>
    <cellStyle name="???? [0.00]_Analysis of Loans" xfId="184"/>
    <cellStyle name="差_530623_2006年县级财政报表附表 2 2" xfId="185"/>
    <cellStyle name="????_Analysis of Loans" xfId="186"/>
    <cellStyle name="?鹎%U龡&amp;H?_x0008__x001c__x001c_?_x0007__x0001__x0001_ 2" xfId="187"/>
    <cellStyle name="强调文字颜色 4 2 4 2 3" xfId="188"/>
    <cellStyle name="60% - 强调文字颜色 5 3 2 8" xfId="189"/>
    <cellStyle name="标题 1 3 15" xfId="190"/>
    <cellStyle name="@_text" xfId="191"/>
    <cellStyle name="_Book1_1 3" xfId="192"/>
    <cellStyle name="Followed Hyperlink_8-邢台折~3" xfId="193"/>
    <cellStyle name="Accent2 - 60% 4 2 5" xfId="194"/>
    <cellStyle name="标题 3 16" xfId="195"/>
    <cellStyle name="_norma1_2007年上半年我市、全国、辽宁省、15城市财政收支情况表－政府全会用 3" xfId="196"/>
    <cellStyle name="60% - 强调文字颜色 2 3 2 11" xfId="197"/>
    <cellStyle name="标题 1 2 4 13" xfId="198"/>
    <cellStyle name="Accent1 - 60% 3" xfId="199"/>
    <cellStyle name="警告文本 7" xfId="200"/>
    <cellStyle name="Explanatory Text 2 6" xfId="201"/>
    <cellStyle name="Accent4 7 2" xfId="202"/>
    <cellStyle name="_00  2011年考核表 2" xfId="203"/>
    <cellStyle name="差_城建部门 2" xfId="204"/>
    <cellStyle name="好_汇总-县级财政报表附表 6" xfId="205"/>
    <cellStyle name="_中小表2 3" xfId="206"/>
    <cellStyle name="entry box 2 2 4 2" xfId="207"/>
    <cellStyle name="常规 4 3 6" xfId="208"/>
    <cellStyle name="輸出 2 3 2" xfId="209"/>
    <cellStyle name="40% - 强调文字颜色 6 2 2 4" xfId="210"/>
    <cellStyle name="_14新宾 3" xfId="211"/>
    <cellStyle name="差_11大理_财力性转移支付2010年预算参考数 5 2" xfId="212"/>
    <cellStyle name="Total 3 2" xfId="213"/>
    <cellStyle name="40% - 强调文字颜色 5 2 2 5" xfId="214"/>
    <cellStyle name="好_行政(燃修费)_民生政策最低支出需求_财力性转移支付2010年预算参考数 3" xfId="215"/>
    <cellStyle name="常规 21 2 5" xfId="216"/>
    <cellStyle name="常规 16 2 5" xfId="217"/>
    <cellStyle name="强调文字颜色 4 3 4 8" xfId="218"/>
    <cellStyle name="Accent1 - 40% 2 3" xfId="219"/>
    <cellStyle name="_2005年1月报人大材料（非附表" xfId="220"/>
    <cellStyle name="解释性文本 3 2 11" xfId="221"/>
    <cellStyle name="20% - 强调文字颜色 3 3 3 17" xfId="222"/>
    <cellStyle name="20% - Accent6 2 2 3" xfId="223"/>
    <cellStyle name="Accent1 5 5" xfId="224"/>
    <cellStyle name="标题 4 2 3 19" xfId="225"/>
    <cellStyle name="20% - 强调文字颜色 3 2 8" xfId="226"/>
    <cellStyle name="20% - 强调文字颜色 1 3 4 6" xfId="227"/>
    <cellStyle name="40% - Accent3 3 2 3" xfId="228"/>
    <cellStyle name="货币[0] 2 8" xfId="229"/>
    <cellStyle name="20% - 强调文字颜色 1 2_2017年人大参阅资料（代表大会-定）1.14" xfId="230"/>
    <cellStyle name="后继超链接 5" xfId="231"/>
    <cellStyle name="{Thousand [0]}" xfId="232"/>
    <cellStyle name="60% - 强调文字颜色 3 3 22" xfId="233"/>
    <cellStyle name="Accent4 - 40% 3" xfId="234"/>
    <cellStyle name="_Book1_3 2" xfId="235"/>
    <cellStyle name="_2006－2009年结余结转情况 4" xfId="236"/>
    <cellStyle name="差_09黑龙江_财力性转移支付2010年预算参考数 5 2" xfId="237"/>
    <cellStyle name="60% - 强调文字颜色 4 3 2" xfId="238"/>
    <cellStyle name="Accent6 4 2 2" xfId="239"/>
    <cellStyle name="Accent3 - 40% 3 5" xfId="240"/>
    <cellStyle name="Accent5 - 60% 3 2" xfId="241"/>
    <cellStyle name="差_2015年高等教育教职工和学生情况" xfId="242"/>
    <cellStyle name="20% - 强调文字颜色 2 2 4_2017年人大参阅资料（代表大会-定）1.14" xfId="243"/>
    <cellStyle name="常规 2 2 3 2" xfId="244"/>
    <cellStyle name="20% - 强调文字颜色 4 3 4 9" xfId="245"/>
    <cellStyle name="差_Book1_县公司 2" xfId="246"/>
    <cellStyle name="Currency [0] 6" xfId="247"/>
    <cellStyle name="20% - 强调文字颜色 5 3 4 2" xfId="248"/>
    <cellStyle name="60% - 强调文字颜色 3 3 5" xfId="249"/>
    <cellStyle name="60% - 强调文字颜色 2 2 4 3" xfId="250"/>
    <cellStyle name="链接单元格 2 15" xfId="251"/>
    <cellStyle name="Heading 1 3 5" xfId="252"/>
    <cellStyle name="常规 13 2_Book1" xfId="253"/>
    <cellStyle name="Heading 2 2 6" xfId="254"/>
    <cellStyle name="40% - Accent6 2 2 3" xfId="255"/>
    <cellStyle name="标题 2 4 2 15" xfId="256"/>
    <cellStyle name="40% - 强调文字颜色 1 3 11" xfId="257"/>
    <cellStyle name="_4月表 3" xfId="258"/>
    <cellStyle name="差_（20120229）新增报表表样 3 2 3" xfId="259"/>
    <cellStyle name="常规 2 2 14" xfId="260"/>
    <cellStyle name="40% - 强调文字颜色 1 3_2017年人大参阅资料（代表大会-定）1.14" xfId="261"/>
    <cellStyle name="着色 5 4" xfId="262"/>
    <cellStyle name="好_汇总-县级财政报表附表" xfId="263"/>
    <cellStyle name="Calc Percent (2)" xfId="264"/>
    <cellStyle name="20% - 强调文字颜色 3 3 4" xfId="265"/>
    <cellStyle name="F5" xfId="266"/>
    <cellStyle name="强调文字颜色 1 3 3 14" xfId="267"/>
    <cellStyle name="20% - 强调文字颜色 3 3 4 2" xfId="268"/>
    <cellStyle name="Accent3 - 20% 8" xfId="269"/>
    <cellStyle name="注释 3 4 16" xfId="270"/>
    <cellStyle name="20% - 强调文字颜色 2 3 2 20" xfId="271"/>
    <cellStyle name="40% - 强调文字颜色 1 3 2 5" xfId="272"/>
    <cellStyle name="Enter Units (2)" xfId="273"/>
    <cellStyle name="标题 3 2 5" xfId="274"/>
    <cellStyle name="差_2006年33甘肃 3 2 4" xfId="275"/>
    <cellStyle name="Accent4 - 40% 6" xfId="276"/>
    <cellStyle name="20% - Accent5 2 2 5" xfId="277"/>
    <cellStyle name="20% - 强调文字颜色 5 3 2 5" xfId="278"/>
    <cellStyle name="解释性文本 2 2 14" xfId="279"/>
    <cellStyle name="好_Book1_1_Book1 2" xfId="280"/>
    <cellStyle name="千位分隔[0] 8" xfId="281"/>
    <cellStyle name="Accent6 8 2" xfId="282"/>
    <cellStyle name="标题 2 2 8" xfId="283"/>
    <cellStyle name="Accent4 - 60% 3" xfId="284"/>
    <cellStyle name="标题 1 2 2 16" xfId="285"/>
    <cellStyle name="40% - Accent1 2 4" xfId="286"/>
    <cellStyle name="wrap" xfId="287"/>
    <cellStyle name="千位分隔 6" xfId="288"/>
    <cellStyle name="常规 31 2 2" xfId="289"/>
    <cellStyle name="Neutral 2 2 3" xfId="290"/>
    <cellStyle name="Accent6 - 40% 3 2 2" xfId="291"/>
    <cellStyle name="Comma,0" xfId="292"/>
    <cellStyle name="no dec 2 4" xfId="293"/>
    <cellStyle name="40% - 强调文字颜色 2 3 2 4" xfId="294"/>
    <cellStyle name="百分比 2 2 5 2" xfId="295"/>
    <cellStyle name="60% - Accent3 5" xfId="296"/>
    <cellStyle name="60% - 强调文字颜色 6 3 4 4" xfId="297"/>
    <cellStyle name="40% - 强调文字颜色 6 3 2 6" xfId="298"/>
    <cellStyle name="20% - 强调文字颜色 6 3 4 2" xfId="299"/>
    <cellStyle name="Input Cells" xfId="300"/>
    <cellStyle name="Accent5 8 2" xfId="301"/>
    <cellStyle name="20% - 强调文字颜色 5 3 5 2" xfId="302"/>
    <cellStyle name="40% - 輔色6" xfId="303"/>
    <cellStyle name="Accent3 2 2 2" xfId="304"/>
    <cellStyle name="标题 3 3 5" xfId="305"/>
    <cellStyle name="Accent6 4 5" xfId="306"/>
    <cellStyle name="强调文字颜色 1 3 2 2 18" xfId="307"/>
    <cellStyle name="千位分隔 26" xfId="308"/>
    <cellStyle name="Accent4 - 40% 3 2 2" xfId="309"/>
    <cellStyle name="标题 4 4 5" xfId="310"/>
    <cellStyle name="Accent3 - 60% 4" xfId="311"/>
    <cellStyle name="常规_西安" xfId="312"/>
    <cellStyle name="差_发教育厅工资晋级预发第三步津补贴" xfId="313"/>
    <cellStyle name="Neutral 4 2 2" xfId="314"/>
    <cellStyle name="好_2006年分析表 2" xfId="315"/>
    <cellStyle name="货币 2_发文表-2015年资源枯竭城市转移支付资金安排表（定）" xfId="316"/>
    <cellStyle name="Accent6 - 20% 12" xfId="317"/>
    <cellStyle name="40% - 强调文字颜色 5 3 2 3" xfId="318"/>
    <cellStyle name="常规 2 81" xfId="319"/>
    <cellStyle name="20% - 强调文字颜色 4 2 3 5" xfId="320"/>
    <cellStyle name="Accent2 - 60% 3 4" xfId="321"/>
    <cellStyle name="好_30云南 4" xfId="322"/>
    <cellStyle name="标题 6 3 14" xfId="323"/>
    <cellStyle name="差_副本73283696546880457822010-04-29 2" xfId="324"/>
    <cellStyle name="60% - 强调文字颜色 3 4 5" xfId="325"/>
    <cellStyle name="好_2008计算资料（8月5）_隋心对账单定稿0514" xfId="326"/>
    <cellStyle name="好_前期试验费用 8_四队计价2011-6" xfId="327"/>
    <cellStyle name="警告文本 3 21" xfId="328"/>
    <cellStyle name="40% - Accent3 4 2" xfId="329"/>
    <cellStyle name="Accent1 - 40% 2 2 4" xfId="330"/>
    <cellStyle name="好_05潍坊 5" xfId="331"/>
    <cellStyle name="差_03昭通 2 4" xfId="332"/>
    <cellStyle name="Currency$[2]" xfId="333"/>
    <cellStyle name="20% - 强调文字颜色 2 3" xfId="334"/>
    <cellStyle name="Accent3 - 60% 3 2 2" xfId="335"/>
    <cellStyle name="Accent3 - 60% 3 2 3" xfId="336"/>
    <cellStyle name="检查单元格 2 3 2 3" xfId="337"/>
    <cellStyle name="常规 2 2 7 4" xfId="338"/>
    <cellStyle name="差_城建部门 2 2" xfId="339"/>
    <cellStyle name="Accent2 - 20% 5" xfId="340"/>
    <cellStyle name="S1-0 2" xfId="341"/>
    <cellStyle name="콤마 [0]_1.24분기 평가표 " xfId="342"/>
    <cellStyle name="资产 3 3" xfId="343"/>
    <cellStyle name="60% - 强调文字颜色 1 24" xfId="344"/>
    <cellStyle name="60% - Accent1 7" xfId="345"/>
    <cellStyle name="Accent4 2 2 5" xfId="346"/>
    <cellStyle name="强调文字颜色 5 3 2 2 5" xfId="347"/>
    <cellStyle name="_中小表1 2" xfId="348"/>
    <cellStyle name="40% - Accent5 3 2 2" xfId="349"/>
    <cellStyle name="40% - Accent5 3 2 3" xfId="350"/>
    <cellStyle name="20% - Accent5 2 2 2" xfId="351"/>
    <cellStyle name="20% - 强调文字颜色 5 3 2 2" xfId="352"/>
    <cellStyle name="40% - 强调文字颜色 3 2_2017年人大参阅资料（代表大会-定）1.14" xfId="353"/>
    <cellStyle name="{Comma [0]}" xfId="354"/>
    <cellStyle name="标题 3 3 22" xfId="355"/>
    <cellStyle name="差_530629_2006年县级财政报表附表 4 2 2" xfId="356"/>
    <cellStyle name="{Comma}" xfId="357"/>
    <cellStyle name="{Date}" xfId="358"/>
    <cellStyle name="{Month}" xfId="359"/>
    <cellStyle name="{Percent}" xfId="360"/>
    <cellStyle name="Fixed 2" xfId="361"/>
    <cellStyle name="{Thousand}" xfId="362"/>
    <cellStyle name="{Z'0000(1 dec)}" xfId="363"/>
    <cellStyle name="{Z'0000(4 dec)}" xfId="364"/>
    <cellStyle name="0%" xfId="365"/>
    <cellStyle name="0,0_x000d__x000a_NA_x000d__x000a_ 3" xfId="366"/>
    <cellStyle name="Accent5 - 40% 4" xfId="367"/>
    <cellStyle name="0.0%" xfId="368"/>
    <cellStyle name="0.00%" xfId="369"/>
    <cellStyle name="Percent [2] 2 6" xfId="370"/>
    <cellStyle name="20% - 着色 3" xfId="371"/>
    <cellStyle name="1" xfId="372"/>
    <cellStyle name="20% - 强调文字颜色 1 3" xfId="373"/>
    <cellStyle name="Calc Currency (0)_Book1" xfId="374"/>
    <cellStyle name="20% - 强调文字颜色 1 3 2 4" xfId="375"/>
    <cellStyle name="Accent5 - 60% 7" xfId="376"/>
    <cellStyle name="60% - Accent4 2 2 2" xfId="377"/>
    <cellStyle name="20% - 强调文字颜色 1 6" xfId="378"/>
    <cellStyle name="60% - Accent4 2 2 3" xfId="379"/>
    <cellStyle name="40% - 强调文字颜色 3 3 7" xfId="380"/>
    <cellStyle name="Accent4 - 60% 4 4" xfId="381"/>
    <cellStyle name="20% - 强调文字颜色 2 3 2 4" xfId="382"/>
    <cellStyle name="40% - Accent2 6" xfId="383"/>
    <cellStyle name="40% - 强调文字颜色 3 2 6" xfId="384"/>
    <cellStyle name="20% - Accent3 2 2 2" xfId="385"/>
    <cellStyle name="20% - Accent3 2 2 3" xfId="386"/>
    <cellStyle name="20% - 强调文字颜色 3 3 2 4" xfId="387"/>
    <cellStyle name="检查单元格 3 13" xfId="388"/>
    <cellStyle name="20% - 强调文字颜色 4 3" xfId="389"/>
    <cellStyle name="20% - Accent4 2 2 2" xfId="390"/>
    <cellStyle name="20% - 强调文字颜色 4 3 2 4" xfId="391"/>
    <cellStyle name="Good 4 2" xfId="392"/>
    <cellStyle name="20% - 强调文字颜色 4 3 4 2" xfId="393"/>
    <cellStyle name="20% - Accent4 6" xfId="394"/>
    <cellStyle name="20% - 强调文字颜色 5 4" xfId="395"/>
    <cellStyle name="60% - 强调文字颜色 6 3 24" xfId="396"/>
    <cellStyle name="20% - Accent5 4 2" xfId="397"/>
    <cellStyle name="差_05潍坊 5 2" xfId="398"/>
    <cellStyle name="20% - 强调文字颜色 6 3" xfId="399"/>
    <cellStyle name="20% - 强调文字颜色 6 3 2 4" xfId="400"/>
    <cellStyle name="콤마_1.24분기 평가표 " xfId="401"/>
    <cellStyle name="适中 3 2 10" xfId="402"/>
    <cellStyle name="标题 4 9 2" xfId="403"/>
    <cellStyle name="20% - 强调文字颜色 6 6" xfId="404"/>
    <cellStyle name="Accent4 21" xfId="405"/>
    <cellStyle name="Accent4 16" xfId="406"/>
    <cellStyle name="20% - 輔色1" xfId="407"/>
    <cellStyle name="好_05潍坊_华东" xfId="408"/>
    <cellStyle name="Accent6 - 40% 10" xfId="409"/>
    <cellStyle name="HEADER" xfId="410"/>
    <cellStyle name="Accent6 - 40% 12" xfId="411"/>
    <cellStyle name="Subtotal" xfId="412"/>
    <cellStyle name="Accent1 - 40% 5 2" xfId="413"/>
    <cellStyle name="Comma [0]" xfId="414"/>
    <cellStyle name="60% - 輔色3 2" xfId="415"/>
    <cellStyle name="60% - 輔色4 2" xfId="416"/>
    <cellStyle name="style 2 3 2" xfId="417"/>
    <cellStyle name="t_HVAC Equipment (3) 2" xfId="418"/>
    <cellStyle name="Accent4 - 60% 2" xfId="419"/>
    <cellStyle name="Accent3" xfId="420"/>
    <cellStyle name="Accent5" xfId="421"/>
    <cellStyle name="Accent6" xfId="422"/>
    <cellStyle name="差_2006年30云南 3 2 2" xfId="423"/>
    <cellStyle name="Output Amounts" xfId="424"/>
    <cellStyle name="60% - 輔色5 2" xfId="425"/>
    <cellStyle name="20% - 强调文字颜色 1 2 4_2017年人大参阅资料（代表大会-定）1.14" xfId="426"/>
    <cellStyle name="Accent2" xfId="427"/>
    <cellStyle name="60% - 輔色6 2" xfId="428"/>
    <cellStyle name="差_M01-2(州市补助收入) 4 2" xfId="429"/>
    <cellStyle name="20% - 强调文字颜色 2 2_2017年人大参阅资料（代表大会-定）1.14" xfId="430"/>
    <cellStyle name="60% - 强调文字颜色 6 3 4 2" xfId="431"/>
    <cellStyle name="20% - 强调文字颜色 1 3 2 2 2" xfId="432"/>
    <cellStyle name="Date 2" xfId="433"/>
    <cellStyle name="Accent1 2" xfId="434"/>
    <cellStyle name="40% - Accent6 3 2 2" xfId="435"/>
    <cellStyle name="差 3 4 6" xfId="436"/>
    <cellStyle name="60% - 着色 2 2 2" xfId="437"/>
    <cellStyle name="Comma [00]" xfId="438"/>
    <cellStyle name="60% - 强调文字颜色 4 3 4 2" xfId="439"/>
    <cellStyle name="20% - 强调文字颜色 4 3_2017年人大参阅资料（代表大会-定）1.14" xfId="440"/>
    <cellStyle name="百分比 4 6" xfId="441"/>
    <cellStyle name="常规 23 2 2" xfId="442"/>
    <cellStyle name="合計 3 4 2" xfId="443"/>
    <cellStyle name="常规 23_12.25-发教育厅-2016年高职生均年初预算控制数分配表" xfId="444"/>
    <cellStyle name="20% - 强调文字颜色 2 3 2 2 2" xfId="445"/>
    <cellStyle name="百分比 10" xfId="446"/>
    <cellStyle name="Linked Cell 6" xfId="447"/>
    <cellStyle name="Accent1 9 2" xfId="448"/>
    <cellStyle name="标题 3 10" xfId="449"/>
    <cellStyle name="Percent_!!!GO" xfId="450"/>
    <cellStyle name="Currency [0]" xfId="451"/>
    <cellStyle name="60% - 强调文字颜色 3 3_2017年人大参阅资料（代表大会-定）1.14" xfId="452"/>
    <cellStyle name="Calc Currency (0) 2 3" xfId="453"/>
    <cellStyle name="Normal - Style1 4" xfId="454"/>
    <cellStyle name="强调文字颜色 3 3 4 13" xfId="455"/>
    <cellStyle name="差_530629_2006年县级财政报表附表 3 2" xfId="456"/>
    <cellStyle name="40% - 强调文字颜色 2 2 3_2017年人大参阅资料（代表大会-定）1.14" xfId="457"/>
    <cellStyle name="Milliers [0]_!!!GO" xfId="458"/>
    <cellStyle name="args.style" xfId="459"/>
    <cellStyle name="Accent6_12.25-发教育厅-2016年高职生均年初预算控制数分配表" xfId="460"/>
    <cellStyle name="Comma_ SG&amp;A Bridge " xfId="461"/>
    <cellStyle name="PSHeading 2 2" xfId="462"/>
    <cellStyle name="パーセント_laroux" xfId="463"/>
    <cellStyle name="60% - 强调文字颜色 5 3 4 2" xfId="464"/>
    <cellStyle name="差_05潍坊 4 2" xfId="465"/>
    <cellStyle name="Currency [00]" xfId="466"/>
    <cellStyle name="20% - 强调文字颜色 3 2 4_2017年人大参阅资料（代表大会-定）1.14" xfId="467"/>
    <cellStyle name="20% - 强调文字颜色 3 2_2017年人大参阅资料（代表大会-定）1.14" xfId="468"/>
    <cellStyle name="Heading 3 6" xfId="469"/>
    <cellStyle name="好_03昭通" xfId="470"/>
    <cellStyle name="60% - 强调文字颜色 4 2 2 4" xfId="471"/>
    <cellStyle name="Percent [2] 2 2" xfId="472"/>
    <cellStyle name="Percent [2] 2 3" xfId="473"/>
    <cellStyle name="Accent3 8" xfId="474"/>
    <cellStyle name="40% - 强调文字颜色 4 2 4_2017年人大参阅资料（代表大会-定）1.14" xfId="475"/>
    <cellStyle name="60% - 强调文字颜色 3 3" xfId="476"/>
    <cellStyle name="砯刽 [0]_PLDT" xfId="477"/>
    <cellStyle name="Accent2 4 2" xfId="478"/>
    <cellStyle name="输出 3 2 14" xfId="479"/>
    <cellStyle name="Accent2 4 4" xfId="480"/>
    <cellStyle name="Accent2 4 5" xfId="481"/>
    <cellStyle name="Heading 2 3 2 2" xfId="482"/>
    <cellStyle name="强调文字颜色 1 3 8" xfId="483"/>
    <cellStyle name="Explanatory Text 2 2 2" xfId="484"/>
    <cellStyle name="PrePop Units (1)" xfId="485"/>
    <cellStyle name="20% - 强调文字颜色 5 2 3_2017年人大参阅资料（代表大会-定）1.14" xfId="486"/>
    <cellStyle name="Accent5 - 20% 6" xfId="487"/>
    <cellStyle name="PSDate 2" xfId="488"/>
    <cellStyle name="霓付 [0]_ +Foil &amp; -FOIL &amp; PAPER" xfId="489"/>
    <cellStyle name="Check Cell 2 2 2" xfId="490"/>
    <cellStyle name="Accent3 - 40%" xfId="491"/>
    <cellStyle name="Accent1 - 40%" xfId="492"/>
    <cellStyle name="no dec 4" xfId="493"/>
    <cellStyle name="no dec 5" xfId="494"/>
    <cellStyle name="常规 4 2 2 2" xfId="495"/>
    <cellStyle name="Date 2 2" xfId="496"/>
    <cellStyle name="60% - 强调文字颜色 1 3 10" xfId="497"/>
    <cellStyle name="归盒啦_95" xfId="498"/>
    <cellStyle name="40% - 强调文字颜色 3 2 4_2017年人大参阅资料（代表大会-定）1.14" xfId="499"/>
    <cellStyle name="Currency1" xfId="500"/>
    <cellStyle name="3232" xfId="501"/>
    <cellStyle name="Header1 4" xfId="502"/>
    <cellStyle name="Accent1 - 60% 2" xfId="503"/>
    <cellStyle name="Currency [0] 5" xfId="504"/>
    <cellStyle name="Accent2 - 60% 4 2 2" xfId="505"/>
    <cellStyle name="标题 1 2 4 3" xfId="506"/>
    <cellStyle name="40% - 輔色2" xfId="507"/>
    <cellStyle name="40% - 輔色3" xfId="508"/>
    <cellStyle name="Warning Text 3 2 4" xfId="509"/>
    <cellStyle name="Accent2 - 60% 3 2" xfId="510"/>
    <cellStyle name="未定义 2" xfId="511"/>
    <cellStyle name="常规_2012年预算公开分析表（26个部门财政拨款三公经费）" xfId="512"/>
    <cellStyle name="Accent6 4 2" xfId="513"/>
    <cellStyle name="砯刽_PLDT" xfId="514"/>
    <cellStyle name="常规 9 2 8" xfId="515"/>
    <cellStyle name="常规 4 2 5 3" xfId="516"/>
    <cellStyle name="标题 2 3 2 3" xfId="517"/>
    <cellStyle name="Input [yellow] 9" xfId="518"/>
    <cellStyle name="60% - 强调文字颜色 5 3" xfId="519"/>
    <cellStyle name="差_05潍坊" xfId="520"/>
    <cellStyle name="Currency$[0]" xfId="521"/>
    <cellStyle name="百分比 2 2 3 2" xfId="522"/>
    <cellStyle name="好_劳务费用清单（路基附属10-3）" xfId="523"/>
    <cellStyle name="强调文字颜色 2 7" xfId="524"/>
    <cellStyle name="40% - 强调文字颜色 3 3 2 3" xfId="525"/>
    <cellStyle name="Comma,1" xfId="526"/>
    <cellStyle name="PrePop Units (0)" xfId="527"/>
    <cellStyle name="Comma,2" xfId="528"/>
    <cellStyle name="超级链接 2" xfId="529"/>
    <cellStyle name="60% - Accent2 4 3" xfId="530"/>
    <cellStyle name="Accent4 - 60% 4 2" xfId="531"/>
    <cellStyle name="Accent1 - 40% 10" xfId="532"/>
    <cellStyle name="Accent1 - 40% 11" xfId="533"/>
    <cellStyle name="差_汇总-县级财政报表附表 2 4" xfId="534"/>
    <cellStyle name="Accent1 - 60% 4 6" xfId="535"/>
    <cellStyle name="Accent5 6 2 2" xfId="536"/>
    <cellStyle name="40% - 强调文字颜色 4 3 2 3" xfId="537"/>
    <cellStyle name="60% - 强调文字颜色 5 3_2017年人大参阅资料（代表大会-定）1.14" xfId="538"/>
    <cellStyle name="Accent6 - 40% 3 3" xfId="539"/>
    <cellStyle name="Accent6 - 40% 3 4" xfId="540"/>
    <cellStyle name="差_2006年全省财力计算表（中央、决算） 5 2" xfId="541"/>
    <cellStyle name="Accent6 - 60% 3 2 2" xfId="542"/>
    <cellStyle name="Accent6 - 60% 3 2 3" xfId="543"/>
    <cellStyle name="Thousands" xfId="544"/>
    <cellStyle name="40% - 强调文字颜色 5 4" xfId="545"/>
    <cellStyle name="差_2008计算资料（8月5）_合并" xfId="546"/>
    <cellStyle name="标题 2 2 4 2" xfId="547"/>
    <cellStyle name="强调文字颜色 3 10" xfId="548"/>
    <cellStyle name="Accent1 - 60% 4 2 2" xfId="549"/>
    <cellStyle name="常规 100 8" xfId="550"/>
    <cellStyle name="强调文字颜色 6 10" xfId="551"/>
    <cellStyle name="40% - 强调文字颜色 6 2_2017年人大参阅资料（代表大会-定）1.14" xfId="552"/>
    <cellStyle name="Dollar (zero dec) 5" xfId="553"/>
    <cellStyle name="Dollar (zero dec) 6" xfId="554"/>
    <cellStyle name="40% - 强调文字颜色 6 3 2 3" xfId="555"/>
    <cellStyle name="千位分隔 8 2" xfId="556"/>
    <cellStyle name="Linked Cells_Book1" xfId="557"/>
    <cellStyle name="Accent1 22" xfId="558"/>
    <cellStyle name="60% - Accent1 4 2" xfId="559"/>
    <cellStyle name="60% - 强调文字颜色 2 3 4 11" xfId="560"/>
    <cellStyle name="60% - Accent2 4 2" xfId="561"/>
    <cellStyle name="60% - Accent3 2 2 2" xfId="562"/>
    <cellStyle name="标题1" xfId="563"/>
    <cellStyle name="60% - Accent5 2 2 2" xfId="564"/>
    <cellStyle name="常规 2 10 2 5" xfId="565"/>
    <cellStyle name="60% - Accent6 2 2 2" xfId="566"/>
    <cellStyle name="60% - 輔色1" xfId="567"/>
    <cellStyle name="60% - 强调文字颜色 1 10" xfId="568"/>
    <cellStyle name="60% - 强调文字颜色 1 3" xfId="569"/>
    <cellStyle name="60% - 强调文字颜色 1 3 2 2 2" xfId="570"/>
    <cellStyle name="60% - 强调文字颜色 1 3 2 3" xfId="571"/>
    <cellStyle name="60% - 强调文字颜色 1 3 2 4" xfId="572"/>
    <cellStyle name="60% - 强调文字颜色 6 3" xfId="573"/>
    <cellStyle name="60% - 强调文字颜色 1 3_2017年人大参阅资料（代表大会-定）1.14" xfId="574"/>
    <cellStyle name="标题 3 3 2 2 2" xfId="575"/>
    <cellStyle name="百分比 2 3 13" xfId="576"/>
    <cellStyle name="表标题 10" xfId="577"/>
    <cellStyle name="comma zerodec 2" xfId="578"/>
    <cellStyle name="comma zerodec 3" xfId="579"/>
    <cellStyle name="comma zerodec 4" xfId="580"/>
    <cellStyle name="60% - 强调文字颜色 3 3 4 2" xfId="581"/>
    <cellStyle name="S_93BF3CC6965FEFE0" xfId="582"/>
    <cellStyle name="差_（20120229）新增报表表样 3 2" xfId="583"/>
    <cellStyle name="检查单元格 7" xfId="584"/>
    <cellStyle name="60% - 强调文字颜色 2 3" xfId="585"/>
    <cellStyle name="60% - 强调文字颜色 2 3 2 2 2" xfId="586"/>
    <cellStyle name="60% - 强调文字颜色 2 3 2 4" xfId="587"/>
    <cellStyle name="60% - 强调文字颜色 4 3 5" xfId="588"/>
    <cellStyle name="60% - 强调文字颜色 2 3_2017年人大参阅资料（代表大会-定）1.14" xfId="589"/>
    <cellStyle name="Date Short" xfId="590"/>
    <cellStyle name="60% - 强调文字颜色 3 3 2 4" xfId="591"/>
    <cellStyle name="Non défini" xfId="592"/>
    <cellStyle name="Accent3 - 40% 6" xfId="593"/>
    <cellStyle name="60% - 强调文字颜色 3 4" xfId="594"/>
    <cellStyle name="Accent4 - 60% 8" xfId="595"/>
    <cellStyle name="60% - 强调文字颜色 4 3 2 4" xfId="596"/>
    <cellStyle name="Fixed 2 2" xfId="597"/>
    <cellStyle name="60% - 强调文字颜色 4 3_2017年人大参阅资料（代表大会-定）1.14" xfId="598"/>
    <cellStyle name="60% - 强调文字颜色 4 4" xfId="599"/>
    <cellStyle name="标题 3 2 3 5" xfId="600"/>
    <cellStyle name="标题 3 2 4 5" xfId="601"/>
    <cellStyle name="60% - 强调文字颜色 5 3 2 4" xfId="602"/>
    <cellStyle name="Calc Percent (0)" xfId="603"/>
    <cellStyle name="差_总局机关" xfId="604"/>
    <cellStyle name="Calc Percent (1)" xfId="605"/>
    <cellStyle name="标题 3 3 2 5" xfId="606"/>
    <cellStyle name="60% - 强调文字颜色 6 10" xfId="607"/>
    <cellStyle name="Accent6 - 40% 5 3 2" xfId="608"/>
    <cellStyle name="Currency [0]_353HHC" xfId="609"/>
    <cellStyle name="60% - 强调文字颜色 6 3 2 4" xfId="610"/>
    <cellStyle name="60% - 强调文字颜色 6 3_2017年人大参阅资料（代表大会-定）1.14" xfId="611"/>
    <cellStyle name="60% - 强调文字颜色 6 4" xfId="612"/>
    <cellStyle name="6mal" xfId="613"/>
    <cellStyle name="Accent5 - 60% 6" xfId="614"/>
    <cellStyle name="Accent1 - 40% 2 2 2" xfId="615"/>
    <cellStyle name="Accent3 - 60% 2 2" xfId="616"/>
    <cellStyle name="强调文字颜色 6 3 4 16" xfId="617"/>
    <cellStyle name="Accent1 - 60%" xfId="618"/>
    <cellStyle name="差_2008计算资料（8月5） 6" xfId="619"/>
    <cellStyle name="公司标准表 2" xfId="620"/>
    <cellStyle name="Accent2 - 20% 6" xfId="621"/>
    <cellStyle name="Total 5 2" xfId="622"/>
    <cellStyle name="差_2006年27重庆_财力性转移支付2010年预算参考数 2 4" xfId="623"/>
    <cellStyle name="Comma [0] 3" xfId="624"/>
    <cellStyle name="Accent2 - 60% 6" xfId="625"/>
    <cellStyle name="Accent2 20" xfId="626"/>
    <cellStyle name="Accent2 21" xfId="627"/>
    <cellStyle name="Accent2 23" xfId="628"/>
    <cellStyle name="标题 4 2 4 5" xfId="629"/>
    <cellStyle name="Accent2 9 2" xfId="630"/>
    <cellStyle name="Linked Cells 2" xfId="631"/>
    <cellStyle name="Accent3 - 40% 3 2 2" xfId="632"/>
    <cellStyle name="Accent3 - 60% 2 4" xfId="633"/>
    <cellStyle name="KPMG Normal" xfId="634"/>
    <cellStyle name="Accent3 10" xfId="635"/>
    <cellStyle name="Accent3 21" xfId="636"/>
    <cellStyle name="Accent3 2 2" xfId="637"/>
    <cellStyle name="百分比 8" xfId="638"/>
    <cellStyle name="百分比 9" xfId="639"/>
    <cellStyle name="Accent3 9 2" xfId="640"/>
    <cellStyle name="Accent6 - 60% 2 2" xfId="641"/>
    <cellStyle name="常规 28 4" xfId="642"/>
    <cellStyle name="好_530629_2006年县级财政报表附表 5" xfId="643"/>
    <cellStyle name="Accent4 - 60% 7" xfId="644"/>
    <cellStyle name="Accent4 2 2" xfId="645"/>
    <cellStyle name="Accent4 2 2 2" xfId="646"/>
    <cellStyle name="差_530623_2006年县级财政报表附表 8" xfId="647"/>
    <cellStyle name="Tusental (0)_pldt" xfId="648"/>
    <cellStyle name="Accent5 - 40% 11" xfId="649"/>
    <cellStyle name="Accent5 - 40% 2 2 2" xfId="650"/>
    <cellStyle name="Accent5 - 40% 2 4" xfId="651"/>
    <cellStyle name="PSInt" xfId="652"/>
    <cellStyle name="Accent6 - 60%" xfId="653"/>
    <cellStyle name="Accent6 - 60% 12" xfId="654"/>
    <cellStyle name="Accent6 - 60% 2 4" xfId="655"/>
    <cellStyle name="Accent6 - 60% 7" xfId="656"/>
    <cellStyle name="Accent6 23" xfId="657"/>
    <cellStyle name="常规 31 3 3 2" xfId="658"/>
    <cellStyle name="輔色1 2" xfId="659"/>
    <cellStyle name="輔色2 2" xfId="660"/>
    <cellStyle name="Header1 21" xfId="661"/>
    <cellStyle name="Black" xfId="662"/>
    <cellStyle name="Calc Currency (0) 6" xfId="663"/>
    <cellStyle name="Heading 1 3 2 2" xfId="664"/>
    <cellStyle name="常规 31 2 2 4" xfId="665"/>
    <cellStyle name="貨幣_SGV" xfId="666"/>
    <cellStyle name="百分比 5" xfId="667"/>
    <cellStyle name="百分比 3 3" xfId="668"/>
    <cellStyle name="常规 21 4" xfId="669"/>
    <cellStyle name="Calc Currency (0) 2 2" xfId="670"/>
    <cellStyle name="Calc Currency (0) 4" xfId="671"/>
    <cellStyle name="超级链接 5" xfId="672"/>
    <cellStyle name="常规 85 2" xfId="673"/>
    <cellStyle name="category" xfId="674"/>
    <cellStyle name="Col Heads" xfId="675"/>
    <cellStyle name="ColLevel_0" xfId="676"/>
    <cellStyle name="Warning Text 2 2 2" xfId="677"/>
    <cellStyle name="Column_Title" xfId="678"/>
    <cellStyle name="Comma [0] 4" xfId="679"/>
    <cellStyle name="Currency,0" xfId="680"/>
    <cellStyle name="Currency,2" xfId="681"/>
    <cellStyle name="Comma[0]" xfId="682"/>
    <cellStyle name="Comma[2]" xfId="683"/>
    <cellStyle name="comma-d" xfId="684"/>
    <cellStyle name="Copied" xfId="685"/>
    <cellStyle name="COST1" xfId="686"/>
    <cellStyle name="Currency [0] 2 2" xfId="687"/>
    <cellStyle name="Currency [0] 3" xfId="688"/>
    <cellStyle name="Currency [0] 4" xfId="689"/>
    <cellStyle name="Currency\[0]" xfId="690"/>
    <cellStyle name="Currency1 3" xfId="691"/>
    <cellStyle name="Currency1 4" xfId="692"/>
    <cellStyle name="Date 3" xfId="693"/>
    <cellStyle name="Date_Book1" xfId="694"/>
    <cellStyle name="Dezimal_laroux" xfId="695"/>
    <cellStyle name="Total 2 2" xfId="696"/>
    <cellStyle name="Dollar (zero dec) 3" xfId="697"/>
    <cellStyle name="Entered" xfId="698"/>
    <cellStyle name="entry" xfId="699"/>
    <cellStyle name="Euro" xfId="700"/>
    <cellStyle name="EY House" xfId="701"/>
    <cellStyle name="Fixed 3" xfId="702"/>
    <cellStyle name="Fixed 4" xfId="703"/>
    <cellStyle name="Grey 4" xfId="704"/>
    <cellStyle name="Grey 5" xfId="705"/>
    <cellStyle name="常规_全省收入" xfId="706"/>
    <cellStyle name="MS Sans Serif 4 2" xfId="707"/>
    <cellStyle name="PSDate" xfId="708"/>
    <cellStyle name="标题 6 22" xfId="709"/>
    <cellStyle name="强调文字颜色 1 7" xfId="710"/>
    <cellStyle name="Neutral 3 2 2" xfId="711"/>
    <cellStyle name="Heading" xfId="712"/>
    <cellStyle name="Heading 3 4 2" xfId="713"/>
    <cellStyle name="Heading 4 2 4" xfId="714"/>
    <cellStyle name="Heading 4 4 2" xfId="715"/>
    <cellStyle name="常规 2" xfId="716"/>
    <cellStyle name="HEADING1 2" xfId="717"/>
    <cellStyle name="HEADING1 2 2" xfId="718"/>
    <cellStyle name="HEADING1 3" xfId="719"/>
    <cellStyle name="HEADING2 2" xfId="720"/>
    <cellStyle name="HEADING2 2 2" xfId="721"/>
    <cellStyle name="HEADING2 3" xfId="722"/>
    <cellStyle name="Hyperlink_8-邢台折~3" xfId="723"/>
    <cellStyle name="표준_(업무)평가단" xfId="724"/>
    <cellStyle name="百分比 2 2 3" xfId="725"/>
    <cellStyle name="标题 1 2 3 5" xfId="726"/>
    <cellStyle name="标题 1 3 2 5" xfId="727"/>
    <cellStyle name="KPMG Heading 3" xfId="728"/>
    <cellStyle name="Input Cells_Book1" xfId="729"/>
    <cellStyle name="Percent [0]" xfId="730"/>
    <cellStyle name="标题 2 2 2 5" xfId="731"/>
    <cellStyle name="百分比 2 17" xfId="732"/>
    <cellStyle name="常规 16 11" xfId="733"/>
    <cellStyle name="常规 21 11" xfId="734"/>
    <cellStyle name="标题 1 3_2017年人大参阅资料（代表大会-定）1.14" xfId="735"/>
    <cellStyle name="常规 7" xfId="736"/>
    <cellStyle name="标题 1 1" xfId="737"/>
    <cellStyle name="标题 2 1" xfId="738"/>
    <cellStyle name="好_Book1_1" xfId="739"/>
    <cellStyle name="差 3 2 3" xfId="740"/>
    <cellStyle name="差_Book1_发文表-2015年资源枯竭城市转移支付资金安排表（定）" xfId="741"/>
    <cellStyle name="差_05潍坊_隋心对账单定稿0514" xfId="742"/>
    <cellStyle name="KPMG Heading 1" xfId="743"/>
    <cellStyle name="KPMG Heading 2" xfId="744"/>
    <cellStyle name="KPMG Heading 4" xfId="745"/>
    <cellStyle name="left" xfId="746"/>
    <cellStyle name="Linked Cell 4 2" xfId="747"/>
    <cellStyle name="Millares [0]_96 Risk" xfId="748"/>
    <cellStyle name="Millares_96 Risk" xfId="749"/>
    <cellStyle name="Milliers_!!!GO" xfId="750"/>
    <cellStyle name="Model" xfId="751"/>
    <cellStyle name="Moneda [0]_96 Risk" xfId="752"/>
    <cellStyle name="Moneda_96 Risk" xfId="753"/>
    <cellStyle name="Monétaire [0]_!!!GO" xfId="754"/>
    <cellStyle name="Monétaire_!!!GO" xfId="755"/>
    <cellStyle name="Mon閠aire [0]_!!!GO" xfId="756"/>
    <cellStyle name="Mon閠aire_!!!GO" xfId="757"/>
    <cellStyle name="New Times Roman" xfId="758"/>
    <cellStyle name="Norma,_laroux_4_营业在建 (2)_E21" xfId="759"/>
    <cellStyle name="Normal - Style1 2 3" xfId="760"/>
    <cellStyle name="Normal 2" xfId="761"/>
    <cellStyle name="Normalny_Arkusz1" xfId="762"/>
    <cellStyle name="差_0605石屏县 4 5" xfId="763"/>
    <cellStyle name="链接单元格 3 2 9" xfId="764"/>
    <cellStyle name="Note 9" xfId="765"/>
    <cellStyle name="Valuta_pldt" xfId="766"/>
    <cellStyle name="汇总 3 14" xfId="767"/>
    <cellStyle name="Output Line Items" xfId="768"/>
    <cellStyle name="per.style" xfId="769"/>
    <cellStyle name="Percent [0%]" xfId="770"/>
    <cellStyle name="Percent [0.00%]" xfId="771"/>
    <cellStyle name="Percent [00]" xfId="772"/>
    <cellStyle name="Percent [2]" xfId="773"/>
    <cellStyle name="Percent [2] 4" xfId="774"/>
    <cellStyle name="Percent [2] 5" xfId="775"/>
    <cellStyle name="Percent [2]P 2" xfId="776"/>
    <cellStyle name="Percent[0]" xfId="777"/>
    <cellStyle name="Percent[2]" xfId="778"/>
    <cellStyle name="Pourcentage_pldt" xfId="779"/>
    <cellStyle name="price" xfId="780"/>
    <cellStyle name="pricing" xfId="781"/>
    <cellStyle name="PSChar" xfId="782"/>
    <cellStyle name="PSChar 2" xfId="783"/>
    <cellStyle name="PSDec" xfId="784"/>
    <cellStyle name="PSDec 2" xfId="785"/>
    <cellStyle name="PSInt 2" xfId="786"/>
    <cellStyle name="PSSpacer" xfId="787"/>
    <cellStyle name="PSSpacer 2" xfId="788"/>
    <cellStyle name="Red" xfId="789"/>
    <cellStyle name="revised" xfId="790"/>
    <cellStyle name="RevList" xfId="791"/>
    <cellStyle name="RowLevel_0" xfId="792"/>
    <cellStyle name="S1-1" xfId="793"/>
    <cellStyle name="S1-2" xfId="794"/>
    <cellStyle name="S1-3" xfId="795"/>
    <cellStyle name="S1-4" xfId="796"/>
    <cellStyle name="S1-5" xfId="797"/>
    <cellStyle name="S1-6" xfId="798"/>
    <cellStyle name="S8" xfId="799"/>
    <cellStyle name="section" xfId="800"/>
    <cellStyle name="SOR" xfId="801"/>
    <cellStyle name="style1" xfId="802"/>
    <cellStyle name="style2" xfId="803"/>
    <cellStyle name="subhead" xfId="804"/>
    <cellStyle name="Text Indent A" xfId="805"/>
    <cellStyle name="Text Indent B" xfId="806"/>
    <cellStyle name="Text Indent C" xfId="807"/>
    <cellStyle name="title" xfId="808"/>
    <cellStyle name="Title 4 2" xfId="809"/>
    <cellStyle name="Tusental_pldt" xfId="810"/>
    <cellStyle name="Unprotect" xfId="811"/>
    <cellStyle name="Valuta (0)_pldt" xfId="812"/>
    <cellStyle name="だ[0]_PLDT" xfId="813"/>
    <cellStyle name="だ_PLDT" xfId="814"/>
    <cellStyle name="百分比 2 15" xfId="815"/>
    <cellStyle name="百分比 2 16 2" xfId="816"/>
    <cellStyle name="捠壿 [0.00]_Region Orders (2)" xfId="817"/>
    <cellStyle name="捠壿_Region Orders (2)" xfId="818"/>
    <cellStyle name="编号" xfId="819"/>
    <cellStyle name="差_Book1_1" xfId="820"/>
    <cellStyle name="标题 3 3" xfId="821"/>
    <cellStyle name="好 3 2 3" xfId="822"/>
    <cellStyle name="标题 3 3_2017年人大参阅资料（代表大会-定）1.14" xfId="823"/>
    <cellStyle name="标题 4 3_2017年人大参阅资料（代表大会-定）1.14" xfId="824"/>
    <cellStyle name="标题 5" xfId="825"/>
    <cellStyle name="中等" xfId="826"/>
    <cellStyle name="输入 2 2 8 2 3 2" xfId="827"/>
    <cellStyle name="输入 3 2 10" xfId="828"/>
    <cellStyle name="部门" xfId="829"/>
    <cellStyle name="差 3_2017年人大参阅资料（代表大会-定）1.14" xfId="830"/>
    <cellStyle name="差_（20120229）新增报表表样 2 2 2" xfId="831"/>
    <cellStyle name="差_05潍坊 2 2 2" xfId="832"/>
    <cellStyle name="差_05潍坊 6" xfId="833"/>
    <cellStyle name="差_05潍坊_华东" xfId="834"/>
    <cellStyle name="輔色3 2" xfId="835"/>
    <cellStyle name="差_11大理 3 2 2" xfId="836"/>
    <cellStyle name="差_2006年33甘肃_华东" xfId="837"/>
    <cellStyle name="常规 28 3 5" xfId="838"/>
    <cellStyle name="后继超级链接_NEGS" xfId="839"/>
    <cellStyle name="常规 5 2" xfId="840"/>
    <cellStyle name="差_48-60" xfId="841"/>
    <cellStyle name="好_48-60" xfId="842"/>
    <cellStyle name="货币 2 3" xfId="843"/>
    <cellStyle name="货币 2 6" xfId="844"/>
    <cellStyle name="千位分隔[0] 3 5" xfId="845"/>
    <cellStyle name="常规 133" xfId="846"/>
    <cellStyle name="常规 2 3 2" xfId="847"/>
    <cellStyle name="常规_8月财政收入测算表1" xfId="848"/>
    <cellStyle name="常规 23 7 2 2" xfId="849"/>
    <cellStyle name="烹拳 [0]_ +Foil &amp; -FOIL &amp; PAPER" xfId="850"/>
    <cellStyle name="常规_2013年国有资本经营预算完成情况表" xfId="851"/>
    <cellStyle name="常规 23 3 2" xfId="852"/>
    <cellStyle name="常规 2 2 2 3" xfId="853"/>
    <cellStyle name="常规 2 8 7" xfId="854"/>
    <cellStyle name="强调 3" xfId="855"/>
    <cellStyle name="常规 32 15" xfId="856"/>
    <cellStyle name="常规 52" xfId="857"/>
    <cellStyle name="常规 65 4" xfId="858"/>
    <cellStyle name="超级链接_NEGS" xfId="859"/>
    <cellStyle name="分级显示列_1_Book1" xfId="860"/>
    <cellStyle name="好 2 5" xfId="861"/>
    <cellStyle name="好 3_2017年人大参阅资料（代表大会-定）1.14" xfId="862"/>
    <cellStyle name="好_Book1_发文表-2015年资源枯竭城市转移支付资金安排表（定）" xfId="863"/>
    <cellStyle name="好_副本73283696546880457822010-04-29" xfId="864"/>
    <cellStyle name="货币 2 5" xfId="865"/>
    <cellStyle name="货币 2 7" xfId="866"/>
    <cellStyle name="着色 2 2 2" xfId="867"/>
    <cellStyle name="借出原因" xfId="868"/>
    <cellStyle name="千分位[0]_ 白土" xfId="869"/>
    <cellStyle name="桁区切り [0.00]_１１月価格表" xfId="870"/>
    <cellStyle name="后继超级链接" xfId="871"/>
    <cellStyle name="貨幣 [0]_SGV" xfId="872"/>
    <cellStyle name="千位分隔[0] 2 7" xfId="873"/>
    <cellStyle name="千位分隔[0] 5 5" xfId="874"/>
    <cellStyle name="数量 2" xfId="875"/>
    <cellStyle name="霓付_ +Foil &amp; -FOIL &amp; PAPER" xfId="876"/>
    <cellStyle name="檢查儲存格" xfId="877"/>
    <cellStyle name="警告文字" xfId="878"/>
    <cellStyle name="連結的儲存格" xfId="879"/>
    <cellStyle name="链接单元格 10" xfId="880"/>
    <cellStyle name="烹拳_ +Foil &amp; -FOIL &amp; PAPER" xfId="881"/>
    <cellStyle name="千分位_ 白土" xfId="882"/>
    <cellStyle name="千位分隔 2" xfId="883"/>
    <cellStyle name="千位分隔 2 2 2 2 3" xfId="884"/>
    <cellStyle name="千位分隔 2 4 2" xfId="885"/>
    <cellStyle name="千位分隔 2 5 2" xfId="886"/>
    <cellStyle name="千位分隔[0] 2" xfId="887"/>
    <cellStyle name="千位分隔[0] 2 2" xfId="888"/>
    <cellStyle name="千位分隔[0] 3" xfId="889"/>
    <cellStyle name="千位分隔[0] 4 2 2" xfId="890"/>
    <cellStyle name="钎霖_4岿角利" xfId="891"/>
    <cellStyle name="强调 1" xfId="892"/>
    <cellStyle name="强调 2" xfId="893"/>
    <cellStyle name="强调 2 4" xfId="894"/>
    <cellStyle name="日期" xfId="895"/>
    <cellStyle name="商品名称" xfId="896"/>
    <cellStyle name="注释 2 9 8" xfId="897"/>
    <cellStyle name="說明文字" xfId="898"/>
    <cellStyle name="通貨_１１月価格表" xfId="899"/>
    <cellStyle name="통화_1.24분기 평가표 " xfId="900"/>
    <cellStyle name="一般_EXPENSE" xfId="901"/>
    <cellStyle name="통화 [0]_1.24분기 평가표 " xfId="902"/>
    <cellStyle name="常规_表三" xfId="903"/>
    <cellStyle name="常规_2017年县级预算表（公开）" xfId="904"/>
    <cellStyle name="Normal" xfId="9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1.25"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347" t="s">
        <v>0</v>
      </c>
      <c r="B1" s="347"/>
      <c r="C1" s="347"/>
    </row>
    <row r="2" ht="41.25" customHeight="1" spans="1:4">
      <c r="A2" s="348" t="s">
        <v>1</v>
      </c>
      <c r="B2" s="349"/>
      <c r="C2" s="349"/>
      <c r="D2" s="350"/>
    </row>
    <row r="3" ht="19.5" customHeight="1" spans="1:4">
      <c r="A3" s="351" t="s">
        <v>2</v>
      </c>
      <c r="B3" s="351" t="s">
        <v>3</v>
      </c>
      <c r="C3" s="351"/>
      <c r="D3" s="352"/>
    </row>
    <row r="4" ht="22.5" customHeight="1" spans="1:4">
      <c r="A4" s="353" t="s">
        <v>4</v>
      </c>
      <c r="B4" s="354" t="s">
        <v>5</v>
      </c>
      <c r="C4" s="355" t="s">
        <v>6</v>
      </c>
      <c r="D4" s="352"/>
    </row>
    <row r="5" ht="22.5" customHeight="1" spans="1:4">
      <c r="A5" s="353" t="s">
        <v>7</v>
      </c>
      <c r="B5" s="354" t="s">
        <v>8</v>
      </c>
      <c r="C5" s="355"/>
      <c r="D5" s="352"/>
    </row>
    <row r="6" ht="22.5" customHeight="1" spans="1:4">
      <c r="A6" s="353" t="s">
        <v>9</v>
      </c>
      <c r="B6" s="354" t="s">
        <v>10</v>
      </c>
      <c r="C6" s="355"/>
      <c r="D6" s="352"/>
    </row>
    <row r="7" ht="22.5" customHeight="1" spans="1:4">
      <c r="A7" s="353" t="s">
        <v>11</v>
      </c>
      <c r="B7" s="354" t="s">
        <v>12</v>
      </c>
      <c r="C7" s="355"/>
      <c r="D7" s="352"/>
    </row>
    <row r="8" ht="22.5" customHeight="1" spans="1:4">
      <c r="A8" s="353" t="s">
        <v>13</v>
      </c>
      <c r="B8" s="354" t="s">
        <v>14</v>
      </c>
      <c r="C8" s="355"/>
      <c r="D8" s="352"/>
    </row>
    <row r="9" ht="22.5" customHeight="1" spans="1:4">
      <c r="A9" s="353" t="s">
        <v>15</v>
      </c>
      <c r="B9" s="354" t="s">
        <v>16</v>
      </c>
      <c r="C9" s="355"/>
      <c r="D9" s="352"/>
    </row>
    <row r="10" ht="22.5" customHeight="1" spans="1:4">
      <c r="A10" s="353" t="s">
        <v>17</v>
      </c>
      <c r="B10" s="354" t="s">
        <v>18</v>
      </c>
      <c r="C10" s="355" t="s">
        <v>19</v>
      </c>
      <c r="D10" s="352"/>
    </row>
    <row r="11" ht="22.5" customHeight="1" spans="1:4">
      <c r="A11" s="353" t="s">
        <v>20</v>
      </c>
      <c r="B11" s="354" t="s">
        <v>21</v>
      </c>
      <c r="C11" s="355"/>
      <c r="D11" s="352"/>
    </row>
    <row r="12" ht="22.5" customHeight="1" spans="1:4">
      <c r="A12" s="353" t="s">
        <v>22</v>
      </c>
      <c r="B12" s="354" t="s">
        <v>23</v>
      </c>
      <c r="C12" s="355"/>
      <c r="D12" s="352"/>
    </row>
    <row r="13" ht="22.5" customHeight="1" spans="1:4">
      <c r="A13" s="353" t="s">
        <v>24</v>
      </c>
      <c r="B13" s="354" t="s">
        <v>25</v>
      </c>
      <c r="C13" s="355"/>
      <c r="D13" s="352"/>
    </row>
    <row r="14" ht="22.5" customHeight="1" spans="1:4">
      <c r="A14" s="353" t="s">
        <v>26</v>
      </c>
      <c r="B14" s="354" t="s">
        <v>27</v>
      </c>
      <c r="C14" s="355"/>
      <c r="D14" s="352"/>
    </row>
    <row r="15" ht="22.5" customHeight="1" spans="1:4">
      <c r="A15" s="353" t="s">
        <v>28</v>
      </c>
      <c r="B15" s="354" t="s">
        <v>29</v>
      </c>
      <c r="C15" s="355" t="s">
        <v>30</v>
      </c>
      <c r="D15" s="352"/>
    </row>
    <row r="16" ht="22.5" customHeight="1" spans="1:4">
      <c r="A16" s="353" t="s">
        <v>31</v>
      </c>
      <c r="B16" s="354" t="s">
        <v>32</v>
      </c>
      <c r="C16" s="355"/>
      <c r="D16" s="352"/>
    </row>
    <row r="17" ht="22.5" customHeight="1" spans="1:4">
      <c r="A17" s="353" t="s">
        <v>33</v>
      </c>
      <c r="B17" s="354" t="s">
        <v>34</v>
      </c>
      <c r="C17" s="355" t="s">
        <v>35</v>
      </c>
      <c r="D17" s="352"/>
    </row>
    <row r="18" ht="22.5" customHeight="1" spans="1:4">
      <c r="A18" s="353" t="s">
        <v>36</v>
      </c>
      <c r="B18" s="354" t="s">
        <v>37</v>
      </c>
      <c r="C18" s="355"/>
      <c r="D18" s="352"/>
    </row>
    <row r="19" ht="22.5" customHeight="1" spans="1:4">
      <c r="A19" s="353" t="s">
        <v>38</v>
      </c>
      <c r="B19" s="354" t="s">
        <v>39</v>
      </c>
      <c r="C19" s="355" t="s">
        <v>40</v>
      </c>
      <c r="D19" s="352"/>
    </row>
    <row r="20" ht="12.75" customHeight="1" spans="1:4">
      <c r="A20" s="352"/>
      <c r="B20" s="352"/>
      <c r="C20" s="356"/>
      <c r="D20" s="352"/>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2" sqref="A2:C3"/>
    </sheetView>
  </sheetViews>
  <sheetFormatPr defaultColWidth="9.33333333333333" defaultRowHeight="11.25" outlineLevelRow="6" outlineLevelCol="2"/>
  <cols>
    <col min="1" max="1" width="41" customWidth="1"/>
    <col min="2" max="2" width="23" customWidth="1"/>
    <col min="3" max="3" width="56.3333333333333" customWidth="1"/>
  </cols>
  <sheetData>
    <row r="1" ht="31" customHeight="1" spans="1:3">
      <c r="A1" s="72" t="s">
        <v>1325</v>
      </c>
      <c r="B1" s="72"/>
      <c r="C1" s="72"/>
    </row>
    <row r="2" spans="1:3">
      <c r="A2" s="171" t="s">
        <v>1326</v>
      </c>
      <c r="B2" s="171"/>
      <c r="C2" s="171"/>
    </row>
    <row r="3" ht="18" customHeight="1" spans="1:3">
      <c r="A3" s="171"/>
      <c r="B3" s="171"/>
      <c r="C3" s="171"/>
    </row>
    <row r="4" ht="24" customHeight="1" spans="1:3">
      <c r="A4" s="172" t="s">
        <v>1327</v>
      </c>
      <c r="B4" s="172"/>
      <c r="C4" s="172"/>
    </row>
    <row r="5" ht="33" customHeight="1" spans="1:3">
      <c r="A5" s="173" t="s">
        <v>1328</v>
      </c>
      <c r="B5" s="173" t="s">
        <v>1329</v>
      </c>
      <c r="C5" s="173" t="s">
        <v>98</v>
      </c>
    </row>
    <row r="6" ht="46" customHeight="1" spans="1:3">
      <c r="A6" s="174" t="s">
        <v>1330</v>
      </c>
      <c r="B6" s="175"/>
      <c r="C6" s="174" t="s">
        <v>1331</v>
      </c>
    </row>
    <row r="7" ht="51" customHeight="1" spans="1:3">
      <c r="A7" s="174" t="s">
        <v>1332</v>
      </c>
      <c r="B7" s="175"/>
      <c r="C7" s="174" t="s">
        <v>1333</v>
      </c>
    </row>
  </sheetData>
  <mergeCells count="3">
    <mergeCell ref="A1:C1"/>
    <mergeCell ref="A4:C4"/>
    <mergeCell ref="A2:C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2" sqref="A2:F2"/>
    </sheetView>
  </sheetViews>
  <sheetFormatPr defaultColWidth="9.33333333333333" defaultRowHeight="11.25" outlineLevelCol="5"/>
  <cols>
    <col min="1" max="1" width="31.8333333333333" customWidth="1"/>
    <col min="2" max="2" width="19.6666666666667" customWidth="1"/>
    <col min="3" max="3" width="22" customWidth="1"/>
    <col min="4" max="4" width="32" customWidth="1"/>
    <col min="5" max="5" width="20" customWidth="1"/>
    <col min="6" max="6" width="22.1666666666667" customWidth="1"/>
  </cols>
  <sheetData>
    <row r="1" ht="25" customHeight="1" spans="1:6">
      <c r="A1" s="234" t="s">
        <v>1334</v>
      </c>
      <c r="B1" s="235"/>
      <c r="C1" s="235"/>
      <c r="D1" s="235"/>
      <c r="E1" s="235"/>
      <c r="F1" s="235"/>
    </row>
    <row r="2" ht="32" customHeight="1" spans="1:6">
      <c r="A2" s="171" t="s">
        <v>1335</v>
      </c>
      <c r="B2" s="171"/>
      <c r="C2" s="171"/>
      <c r="D2" s="171"/>
      <c r="E2" s="171"/>
      <c r="F2" s="171"/>
    </row>
    <row r="3" ht="14.25" spans="1:6">
      <c r="A3" s="152" t="s">
        <v>1336</v>
      </c>
      <c r="B3" s="153"/>
      <c r="C3" s="153"/>
      <c r="D3" s="153"/>
      <c r="E3" s="153"/>
      <c r="F3" s="153"/>
    </row>
    <row r="4" ht="25" customHeight="1" spans="1:6">
      <c r="A4" s="236" t="s">
        <v>1337</v>
      </c>
      <c r="B4" s="237"/>
      <c r="C4" s="238"/>
      <c r="D4" s="236" t="s">
        <v>1338</v>
      </c>
      <c r="E4" s="237"/>
      <c r="F4" s="238"/>
    </row>
    <row r="5" ht="25" customHeight="1" spans="1:6">
      <c r="A5" s="239" t="s">
        <v>1339</v>
      </c>
      <c r="B5" s="240" t="s">
        <v>1340</v>
      </c>
      <c r="C5" s="157" t="s">
        <v>1341</v>
      </c>
      <c r="D5" s="156" t="s">
        <v>1342</v>
      </c>
      <c r="E5" s="240" t="s">
        <v>1340</v>
      </c>
      <c r="F5" s="157" t="s">
        <v>1341</v>
      </c>
    </row>
    <row r="6" ht="25" customHeight="1" spans="1:6">
      <c r="A6" s="158" t="s">
        <v>1343</v>
      </c>
      <c r="B6" s="241">
        <v>4058</v>
      </c>
      <c r="C6" s="241">
        <v>67520</v>
      </c>
      <c r="D6" s="242" t="s">
        <v>1344</v>
      </c>
      <c r="E6" s="243">
        <v>34618</v>
      </c>
      <c r="F6" s="243">
        <v>32287</v>
      </c>
    </row>
    <row r="7" ht="25" customHeight="1" spans="1:6">
      <c r="A7" s="161" t="s">
        <v>1345</v>
      </c>
      <c r="B7" s="241">
        <v>3984</v>
      </c>
      <c r="C7" s="241">
        <v>3900</v>
      </c>
      <c r="D7" s="242" t="s">
        <v>1346</v>
      </c>
      <c r="E7" s="241">
        <v>35</v>
      </c>
      <c r="F7" s="241">
        <v>40</v>
      </c>
    </row>
    <row r="8" ht="25" customHeight="1" spans="1:6">
      <c r="A8" s="163" t="s">
        <v>1347</v>
      </c>
      <c r="B8" s="244">
        <v>27100</v>
      </c>
      <c r="C8" s="241">
        <v>8500</v>
      </c>
      <c r="D8" s="242" t="s">
        <v>1348</v>
      </c>
      <c r="E8" s="241"/>
      <c r="F8" s="241"/>
    </row>
    <row r="9" ht="25" customHeight="1" spans="1:6">
      <c r="A9" s="165" t="s">
        <v>1349</v>
      </c>
      <c r="B9" s="244">
        <v>400</v>
      </c>
      <c r="C9" s="241"/>
      <c r="D9" s="242" t="s">
        <v>1350</v>
      </c>
      <c r="E9" s="241">
        <v>35</v>
      </c>
      <c r="F9" s="241">
        <v>40</v>
      </c>
    </row>
    <row r="10" ht="25" customHeight="1" spans="1:6">
      <c r="A10" s="164" t="s">
        <v>1351</v>
      </c>
      <c r="B10" s="244"/>
      <c r="C10" s="241"/>
      <c r="D10" s="245" t="s">
        <v>1352</v>
      </c>
      <c r="E10" s="241"/>
      <c r="F10" s="241">
        <v>10800</v>
      </c>
    </row>
    <row r="11" ht="25" customHeight="1" spans="1:6">
      <c r="A11" s="164" t="s">
        <v>1353</v>
      </c>
      <c r="B11" s="241"/>
      <c r="C11" s="241"/>
      <c r="D11" s="242" t="s">
        <v>1354</v>
      </c>
      <c r="E11" s="241">
        <v>1058</v>
      </c>
      <c r="F11" s="241">
        <v>30000</v>
      </c>
    </row>
    <row r="12" ht="25" customHeight="1" spans="1:6">
      <c r="A12" s="164" t="s">
        <v>1355</v>
      </c>
      <c r="B12" s="244">
        <v>400</v>
      </c>
      <c r="C12" s="241"/>
      <c r="D12" s="246" t="s">
        <v>1356</v>
      </c>
      <c r="E12" s="241"/>
      <c r="F12" s="241"/>
    </row>
    <row r="13" ht="25" customHeight="1" spans="1:6">
      <c r="A13" s="165" t="s">
        <v>1357</v>
      </c>
      <c r="B13" s="244"/>
      <c r="C13" s="241"/>
      <c r="D13" s="242" t="s">
        <v>1358</v>
      </c>
      <c r="E13" s="244">
        <v>27685</v>
      </c>
      <c r="F13" s="241">
        <v>34478</v>
      </c>
    </row>
    <row r="14" ht="25" customHeight="1" spans="1:6">
      <c r="A14" s="165" t="s">
        <v>1359</v>
      </c>
      <c r="B14" s="244">
        <v>27854</v>
      </c>
      <c r="C14" s="241">
        <v>27685</v>
      </c>
      <c r="D14" s="242"/>
      <c r="E14" s="241"/>
      <c r="F14" s="241"/>
    </row>
    <row r="15" ht="25" customHeight="1" spans="1:6">
      <c r="A15" s="169" t="s">
        <v>1360</v>
      </c>
      <c r="B15" s="244">
        <f>B6+B7+B8+B14+B9</f>
        <v>63396</v>
      </c>
      <c r="C15" s="241">
        <f>C6+C7+C8+C14</f>
        <v>107605</v>
      </c>
      <c r="D15" s="247" t="s">
        <v>1361</v>
      </c>
      <c r="E15" s="244">
        <f>E6+E7+E11+E13</f>
        <v>63396</v>
      </c>
      <c r="F15" s="244">
        <f>F6+F7+F10+F11+F13</f>
        <v>107605</v>
      </c>
    </row>
  </sheetData>
  <mergeCells count="5">
    <mergeCell ref="A1:F1"/>
    <mergeCell ref="A2:F2"/>
    <mergeCell ref="A3:F3"/>
    <mergeCell ref="A4:C4"/>
    <mergeCell ref="D4:F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topLeftCell="A4" workbookViewId="0">
      <selection activeCell="A2" sqref="A2:C2"/>
    </sheetView>
  </sheetViews>
  <sheetFormatPr defaultColWidth="12.1666666666667" defaultRowHeight="11.25" outlineLevelCol="2"/>
  <cols>
    <col min="1" max="1" width="14" customWidth="1"/>
    <col min="2" max="2" width="72.5" customWidth="1"/>
    <col min="3" max="3" width="25.5" customWidth="1"/>
    <col min="251" max="251" width="39.5" customWidth="1"/>
    <col min="252" max="252" width="16.3333333333333" customWidth="1"/>
    <col min="253" max="253" width="16" customWidth="1"/>
    <col min="254" max="254" width="14.3333333333333" customWidth="1"/>
    <col min="255" max="255" width="25.5" customWidth="1"/>
    <col min="256" max="256" width="28.6666666666667" customWidth="1"/>
    <col min="507" max="507" width="39.5" customWidth="1"/>
    <col min="508" max="508" width="16.3333333333333" customWidth="1"/>
    <col min="509" max="509" width="16" customWidth="1"/>
    <col min="510" max="510" width="14.3333333333333" customWidth="1"/>
    <col min="511" max="511" width="25.5" customWidth="1"/>
    <col min="512" max="512" width="28.6666666666667" customWidth="1"/>
    <col min="763" max="763" width="39.5" customWidth="1"/>
    <col min="764" max="764" width="16.3333333333333" customWidth="1"/>
    <col min="765" max="765" width="16" customWidth="1"/>
    <col min="766" max="766" width="14.3333333333333" customWidth="1"/>
    <col min="767" max="767" width="25.5" customWidth="1"/>
    <col min="768" max="768" width="28.6666666666667" customWidth="1"/>
    <col min="1019" max="1019" width="39.5" customWidth="1"/>
    <col min="1020" max="1020" width="16.3333333333333" customWidth="1"/>
    <col min="1021" max="1021" width="16" customWidth="1"/>
    <col min="1022" max="1022" width="14.3333333333333" customWidth="1"/>
    <col min="1023" max="1023" width="25.5" customWidth="1"/>
    <col min="1024" max="1024" width="28.6666666666667" customWidth="1"/>
    <col min="1275" max="1275" width="39.5" customWidth="1"/>
    <col min="1276" max="1276" width="16.3333333333333" customWidth="1"/>
    <col min="1277" max="1277" width="16" customWidth="1"/>
    <col min="1278" max="1278" width="14.3333333333333" customWidth="1"/>
    <col min="1279" max="1279" width="25.5" customWidth="1"/>
    <col min="1280" max="1280" width="28.6666666666667" customWidth="1"/>
    <col min="1531" max="1531" width="39.5" customWidth="1"/>
    <col min="1532" max="1532" width="16.3333333333333" customWidth="1"/>
    <col min="1533" max="1533" width="16" customWidth="1"/>
    <col min="1534" max="1534" width="14.3333333333333" customWidth="1"/>
    <col min="1535" max="1535" width="25.5" customWidth="1"/>
    <col min="1536" max="1536" width="28.6666666666667" customWidth="1"/>
    <col min="1787" max="1787" width="39.5" customWidth="1"/>
    <col min="1788" max="1788" width="16.3333333333333" customWidth="1"/>
    <col min="1789" max="1789" width="16" customWidth="1"/>
    <col min="1790" max="1790" width="14.3333333333333" customWidth="1"/>
    <col min="1791" max="1791" width="25.5" customWidth="1"/>
    <col min="1792" max="1792" width="28.6666666666667" customWidth="1"/>
    <col min="2043" max="2043" width="39.5" customWidth="1"/>
    <col min="2044" max="2044" width="16.3333333333333" customWidth="1"/>
    <col min="2045" max="2045" width="16" customWidth="1"/>
    <col min="2046" max="2046" width="14.3333333333333" customWidth="1"/>
    <col min="2047" max="2047" width="25.5" customWidth="1"/>
    <col min="2048" max="2048" width="28.6666666666667" customWidth="1"/>
    <col min="2299" max="2299" width="39.5" customWidth="1"/>
    <col min="2300" max="2300" width="16.3333333333333" customWidth="1"/>
    <col min="2301" max="2301" width="16" customWidth="1"/>
    <col min="2302" max="2302" width="14.3333333333333" customWidth="1"/>
    <col min="2303" max="2303" width="25.5" customWidth="1"/>
    <col min="2304" max="2304" width="28.6666666666667" customWidth="1"/>
    <col min="2555" max="2555" width="39.5" customWidth="1"/>
    <col min="2556" max="2556" width="16.3333333333333" customWidth="1"/>
    <col min="2557" max="2557" width="16" customWidth="1"/>
    <col min="2558" max="2558" width="14.3333333333333" customWidth="1"/>
    <col min="2559" max="2559" width="25.5" customWidth="1"/>
    <col min="2560" max="2560" width="28.6666666666667" customWidth="1"/>
    <col min="2811" max="2811" width="39.5" customWidth="1"/>
    <col min="2812" max="2812" width="16.3333333333333" customWidth="1"/>
    <col min="2813" max="2813" width="16" customWidth="1"/>
    <col min="2814" max="2814" width="14.3333333333333" customWidth="1"/>
    <col min="2815" max="2815" width="25.5" customWidth="1"/>
    <col min="2816" max="2816" width="28.6666666666667" customWidth="1"/>
    <col min="3067" max="3067" width="39.5" customWidth="1"/>
    <col min="3068" max="3068" width="16.3333333333333" customWidth="1"/>
    <col min="3069" max="3069" width="16" customWidth="1"/>
    <col min="3070" max="3070" width="14.3333333333333" customWidth="1"/>
    <col min="3071" max="3071" width="25.5" customWidth="1"/>
    <col min="3072" max="3072" width="28.6666666666667" customWidth="1"/>
    <col min="3323" max="3323" width="39.5" customWidth="1"/>
    <col min="3324" max="3324" width="16.3333333333333" customWidth="1"/>
    <col min="3325" max="3325" width="16" customWidth="1"/>
    <col min="3326" max="3326" width="14.3333333333333" customWidth="1"/>
    <col min="3327" max="3327" width="25.5" customWidth="1"/>
    <col min="3328" max="3328" width="28.6666666666667" customWidth="1"/>
    <col min="3579" max="3579" width="39.5" customWidth="1"/>
    <col min="3580" max="3580" width="16.3333333333333" customWidth="1"/>
    <col min="3581" max="3581" width="16" customWidth="1"/>
    <col min="3582" max="3582" width="14.3333333333333" customWidth="1"/>
    <col min="3583" max="3583" width="25.5" customWidth="1"/>
    <col min="3584" max="3584" width="28.6666666666667" customWidth="1"/>
    <col min="3835" max="3835" width="39.5" customWidth="1"/>
    <col min="3836" max="3836" width="16.3333333333333" customWidth="1"/>
    <col min="3837" max="3837" width="16" customWidth="1"/>
    <col min="3838" max="3838" width="14.3333333333333" customWidth="1"/>
    <col min="3839" max="3839" width="25.5" customWidth="1"/>
    <col min="3840" max="3840" width="28.6666666666667" customWidth="1"/>
    <col min="4091" max="4091" width="39.5" customWidth="1"/>
    <col min="4092" max="4092" width="16.3333333333333" customWidth="1"/>
    <col min="4093" max="4093" width="16" customWidth="1"/>
    <col min="4094" max="4094" width="14.3333333333333" customWidth="1"/>
    <col min="4095" max="4095" width="25.5" customWidth="1"/>
    <col min="4096" max="4096" width="28.6666666666667" customWidth="1"/>
    <col min="4347" max="4347" width="39.5" customWidth="1"/>
    <col min="4348" max="4348" width="16.3333333333333" customWidth="1"/>
    <col min="4349" max="4349" width="16" customWidth="1"/>
    <col min="4350" max="4350" width="14.3333333333333" customWidth="1"/>
    <col min="4351" max="4351" width="25.5" customWidth="1"/>
    <col min="4352" max="4352" width="28.6666666666667" customWidth="1"/>
    <col min="4603" max="4603" width="39.5" customWidth="1"/>
    <col min="4604" max="4604" width="16.3333333333333" customWidth="1"/>
    <col min="4605" max="4605" width="16" customWidth="1"/>
    <col min="4606" max="4606" width="14.3333333333333" customWidth="1"/>
    <col min="4607" max="4607" width="25.5" customWidth="1"/>
    <col min="4608" max="4608" width="28.6666666666667" customWidth="1"/>
    <col min="4859" max="4859" width="39.5" customWidth="1"/>
    <col min="4860" max="4860" width="16.3333333333333" customWidth="1"/>
    <col min="4861" max="4861" width="16" customWidth="1"/>
    <col min="4862" max="4862" width="14.3333333333333" customWidth="1"/>
    <col min="4863" max="4863" width="25.5" customWidth="1"/>
    <col min="4864" max="4864" width="28.6666666666667" customWidth="1"/>
    <col min="5115" max="5115" width="39.5" customWidth="1"/>
    <col min="5116" max="5116" width="16.3333333333333" customWidth="1"/>
    <col min="5117" max="5117" width="16" customWidth="1"/>
    <col min="5118" max="5118" width="14.3333333333333" customWidth="1"/>
    <col min="5119" max="5119" width="25.5" customWidth="1"/>
    <col min="5120" max="5120" width="28.6666666666667" customWidth="1"/>
    <col min="5371" max="5371" width="39.5" customWidth="1"/>
    <col min="5372" max="5372" width="16.3333333333333" customWidth="1"/>
    <col min="5373" max="5373" width="16" customWidth="1"/>
    <col min="5374" max="5374" width="14.3333333333333" customWidth="1"/>
    <col min="5375" max="5375" width="25.5" customWidth="1"/>
    <col min="5376" max="5376" width="28.6666666666667" customWidth="1"/>
    <col min="5627" max="5627" width="39.5" customWidth="1"/>
    <col min="5628" max="5628" width="16.3333333333333" customWidth="1"/>
    <col min="5629" max="5629" width="16" customWidth="1"/>
    <col min="5630" max="5630" width="14.3333333333333" customWidth="1"/>
    <col min="5631" max="5631" width="25.5" customWidth="1"/>
    <col min="5632" max="5632" width="28.6666666666667" customWidth="1"/>
    <col min="5883" max="5883" width="39.5" customWidth="1"/>
    <col min="5884" max="5884" width="16.3333333333333" customWidth="1"/>
    <col min="5885" max="5885" width="16" customWidth="1"/>
    <col min="5886" max="5886" width="14.3333333333333" customWidth="1"/>
    <col min="5887" max="5887" width="25.5" customWidth="1"/>
    <col min="5888" max="5888" width="28.6666666666667" customWidth="1"/>
    <col min="6139" max="6139" width="39.5" customWidth="1"/>
    <col min="6140" max="6140" width="16.3333333333333" customWidth="1"/>
    <col min="6141" max="6141" width="16" customWidth="1"/>
    <col min="6142" max="6142" width="14.3333333333333" customWidth="1"/>
    <col min="6143" max="6143" width="25.5" customWidth="1"/>
    <col min="6144" max="6144" width="28.6666666666667" customWidth="1"/>
    <col min="6395" max="6395" width="39.5" customWidth="1"/>
    <col min="6396" max="6396" width="16.3333333333333" customWidth="1"/>
    <col min="6397" max="6397" width="16" customWidth="1"/>
    <col min="6398" max="6398" width="14.3333333333333" customWidth="1"/>
    <col min="6399" max="6399" width="25.5" customWidth="1"/>
    <col min="6400" max="6400" width="28.6666666666667" customWidth="1"/>
    <col min="6651" max="6651" width="39.5" customWidth="1"/>
    <col min="6652" max="6652" width="16.3333333333333" customWidth="1"/>
    <col min="6653" max="6653" width="16" customWidth="1"/>
    <col min="6654" max="6654" width="14.3333333333333" customWidth="1"/>
    <col min="6655" max="6655" width="25.5" customWidth="1"/>
    <col min="6656" max="6656" width="28.6666666666667" customWidth="1"/>
    <col min="6907" max="6907" width="39.5" customWidth="1"/>
    <col min="6908" max="6908" width="16.3333333333333" customWidth="1"/>
    <col min="6909" max="6909" width="16" customWidth="1"/>
    <col min="6910" max="6910" width="14.3333333333333" customWidth="1"/>
    <col min="6911" max="6911" width="25.5" customWidth="1"/>
    <col min="6912" max="6912" width="28.6666666666667" customWidth="1"/>
    <col min="7163" max="7163" width="39.5" customWidth="1"/>
    <col min="7164" max="7164" width="16.3333333333333" customWidth="1"/>
    <col min="7165" max="7165" width="16" customWidth="1"/>
    <col min="7166" max="7166" width="14.3333333333333" customWidth="1"/>
    <col min="7167" max="7167" width="25.5" customWidth="1"/>
    <col min="7168" max="7168" width="28.6666666666667" customWidth="1"/>
    <col min="7419" max="7419" width="39.5" customWidth="1"/>
    <col min="7420" max="7420" width="16.3333333333333" customWidth="1"/>
    <col min="7421" max="7421" width="16" customWidth="1"/>
    <col min="7422" max="7422" width="14.3333333333333" customWidth="1"/>
    <col min="7423" max="7423" width="25.5" customWidth="1"/>
    <col min="7424" max="7424" width="28.6666666666667" customWidth="1"/>
    <col min="7675" max="7675" width="39.5" customWidth="1"/>
    <col min="7676" max="7676" width="16.3333333333333" customWidth="1"/>
    <col min="7677" max="7677" width="16" customWidth="1"/>
    <col min="7678" max="7678" width="14.3333333333333" customWidth="1"/>
    <col min="7679" max="7679" width="25.5" customWidth="1"/>
    <col min="7680" max="7680" width="28.6666666666667" customWidth="1"/>
    <col min="7931" max="7931" width="39.5" customWidth="1"/>
    <col min="7932" max="7932" width="16.3333333333333" customWidth="1"/>
    <col min="7933" max="7933" width="16" customWidth="1"/>
    <col min="7934" max="7934" width="14.3333333333333" customWidth="1"/>
    <col min="7935" max="7935" width="25.5" customWidth="1"/>
    <col min="7936" max="7936" width="28.6666666666667" customWidth="1"/>
    <col min="8187" max="8187" width="39.5" customWidth="1"/>
    <col min="8188" max="8188" width="16.3333333333333" customWidth="1"/>
    <col min="8189" max="8189" width="16" customWidth="1"/>
    <col min="8190" max="8190" width="14.3333333333333" customWidth="1"/>
    <col min="8191" max="8191" width="25.5" customWidth="1"/>
    <col min="8192" max="8192" width="28.6666666666667" customWidth="1"/>
    <col min="8443" max="8443" width="39.5" customWidth="1"/>
    <col min="8444" max="8444" width="16.3333333333333" customWidth="1"/>
    <col min="8445" max="8445" width="16" customWidth="1"/>
    <col min="8446" max="8446" width="14.3333333333333" customWidth="1"/>
    <col min="8447" max="8447" width="25.5" customWidth="1"/>
    <col min="8448" max="8448" width="28.6666666666667" customWidth="1"/>
    <col min="8699" max="8699" width="39.5" customWidth="1"/>
    <col min="8700" max="8700" width="16.3333333333333" customWidth="1"/>
    <col min="8701" max="8701" width="16" customWidth="1"/>
    <col min="8702" max="8702" width="14.3333333333333" customWidth="1"/>
    <col min="8703" max="8703" width="25.5" customWidth="1"/>
    <col min="8704" max="8704" width="28.6666666666667" customWidth="1"/>
    <col min="8955" max="8955" width="39.5" customWidth="1"/>
    <col min="8956" max="8956" width="16.3333333333333" customWidth="1"/>
    <col min="8957" max="8957" width="16" customWidth="1"/>
    <col min="8958" max="8958" width="14.3333333333333" customWidth="1"/>
    <col min="8959" max="8959" width="25.5" customWidth="1"/>
    <col min="8960" max="8960" width="28.6666666666667" customWidth="1"/>
    <col min="9211" max="9211" width="39.5" customWidth="1"/>
    <col min="9212" max="9212" width="16.3333333333333" customWidth="1"/>
    <col min="9213" max="9213" width="16" customWidth="1"/>
    <col min="9214" max="9214" width="14.3333333333333" customWidth="1"/>
    <col min="9215" max="9215" width="25.5" customWidth="1"/>
    <col min="9216" max="9216" width="28.6666666666667" customWidth="1"/>
    <col min="9467" max="9467" width="39.5" customWidth="1"/>
    <col min="9468" max="9468" width="16.3333333333333" customWidth="1"/>
    <col min="9469" max="9469" width="16" customWidth="1"/>
    <col min="9470" max="9470" width="14.3333333333333" customWidth="1"/>
    <col min="9471" max="9471" width="25.5" customWidth="1"/>
    <col min="9472" max="9472" width="28.6666666666667" customWidth="1"/>
    <col min="9723" max="9723" width="39.5" customWidth="1"/>
    <col min="9724" max="9724" width="16.3333333333333" customWidth="1"/>
    <col min="9725" max="9725" width="16" customWidth="1"/>
    <col min="9726" max="9726" width="14.3333333333333" customWidth="1"/>
    <col min="9727" max="9727" width="25.5" customWidth="1"/>
    <col min="9728" max="9728" width="28.6666666666667" customWidth="1"/>
    <col min="9979" max="9979" width="39.5" customWidth="1"/>
    <col min="9980" max="9980" width="16.3333333333333" customWidth="1"/>
    <col min="9981" max="9981" width="16" customWidth="1"/>
    <col min="9982" max="9982" width="14.3333333333333" customWidth="1"/>
    <col min="9983" max="9983" width="25.5" customWidth="1"/>
    <col min="9984" max="9984" width="28.6666666666667" customWidth="1"/>
    <col min="10235" max="10235" width="39.5" customWidth="1"/>
    <col min="10236" max="10236" width="16.3333333333333" customWidth="1"/>
    <col min="10237" max="10237" width="16" customWidth="1"/>
    <col min="10238" max="10238" width="14.3333333333333" customWidth="1"/>
    <col min="10239" max="10239" width="25.5" customWidth="1"/>
    <col min="10240" max="10240" width="28.6666666666667" customWidth="1"/>
    <col min="10491" max="10491" width="39.5" customWidth="1"/>
    <col min="10492" max="10492" width="16.3333333333333" customWidth="1"/>
    <col min="10493" max="10493" width="16" customWidth="1"/>
    <col min="10494" max="10494" width="14.3333333333333" customWidth="1"/>
    <col min="10495" max="10495" width="25.5" customWidth="1"/>
    <col min="10496" max="10496" width="28.6666666666667" customWidth="1"/>
    <col min="10747" max="10747" width="39.5" customWidth="1"/>
    <col min="10748" max="10748" width="16.3333333333333" customWidth="1"/>
    <col min="10749" max="10749" width="16" customWidth="1"/>
    <col min="10750" max="10750" width="14.3333333333333" customWidth="1"/>
    <col min="10751" max="10751" width="25.5" customWidth="1"/>
    <col min="10752" max="10752" width="28.6666666666667" customWidth="1"/>
    <col min="11003" max="11003" width="39.5" customWidth="1"/>
    <col min="11004" max="11004" width="16.3333333333333" customWidth="1"/>
    <col min="11005" max="11005" width="16" customWidth="1"/>
    <col min="11006" max="11006" width="14.3333333333333" customWidth="1"/>
    <col min="11007" max="11007" width="25.5" customWidth="1"/>
    <col min="11008" max="11008" width="28.6666666666667" customWidth="1"/>
    <col min="11259" max="11259" width="39.5" customWidth="1"/>
    <col min="11260" max="11260" width="16.3333333333333" customWidth="1"/>
    <col min="11261" max="11261" width="16" customWidth="1"/>
    <col min="11262" max="11262" width="14.3333333333333" customWidth="1"/>
    <col min="11263" max="11263" width="25.5" customWidth="1"/>
    <col min="11264" max="11264" width="28.6666666666667" customWidth="1"/>
    <col min="11515" max="11515" width="39.5" customWidth="1"/>
    <col min="11516" max="11516" width="16.3333333333333" customWidth="1"/>
    <col min="11517" max="11517" width="16" customWidth="1"/>
    <col min="11518" max="11518" width="14.3333333333333" customWidth="1"/>
    <col min="11519" max="11519" width="25.5" customWidth="1"/>
    <col min="11520" max="11520" width="28.6666666666667" customWidth="1"/>
    <col min="11771" max="11771" width="39.5" customWidth="1"/>
    <col min="11772" max="11772" width="16.3333333333333" customWidth="1"/>
    <col min="11773" max="11773" width="16" customWidth="1"/>
    <col min="11774" max="11774" width="14.3333333333333" customWidth="1"/>
    <col min="11775" max="11775" width="25.5" customWidth="1"/>
    <col min="11776" max="11776" width="28.6666666666667" customWidth="1"/>
    <col min="12027" max="12027" width="39.5" customWidth="1"/>
    <col min="12028" max="12028" width="16.3333333333333" customWidth="1"/>
    <col min="12029" max="12029" width="16" customWidth="1"/>
    <col min="12030" max="12030" width="14.3333333333333" customWidth="1"/>
    <col min="12031" max="12031" width="25.5" customWidth="1"/>
    <col min="12032" max="12032" width="28.6666666666667" customWidth="1"/>
    <col min="12283" max="12283" width="39.5" customWidth="1"/>
    <col min="12284" max="12284" width="16.3333333333333" customWidth="1"/>
    <col min="12285" max="12285" width="16" customWidth="1"/>
    <col min="12286" max="12286" width="14.3333333333333" customWidth="1"/>
    <col min="12287" max="12287" width="25.5" customWidth="1"/>
    <col min="12288" max="12288" width="28.6666666666667" customWidth="1"/>
    <col min="12539" max="12539" width="39.5" customWidth="1"/>
    <col min="12540" max="12540" width="16.3333333333333" customWidth="1"/>
    <col min="12541" max="12541" width="16" customWidth="1"/>
    <col min="12542" max="12542" width="14.3333333333333" customWidth="1"/>
    <col min="12543" max="12543" width="25.5" customWidth="1"/>
    <col min="12544" max="12544" width="28.6666666666667" customWidth="1"/>
    <col min="12795" max="12795" width="39.5" customWidth="1"/>
    <col min="12796" max="12796" width="16.3333333333333" customWidth="1"/>
    <col min="12797" max="12797" width="16" customWidth="1"/>
    <col min="12798" max="12798" width="14.3333333333333" customWidth="1"/>
    <col min="12799" max="12799" width="25.5" customWidth="1"/>
    <col min="12800" max="12800" width="28.6666666666667" customWidth="1"/>
    <col min="13051" max="13051" width="39.5" customWidth="1"/>
    <col min="13052" max="13052" width="16.3333333333333" customWidth="1"/>
    <col min="13053" max="13053" width="16" customWidth="1"/>
    <col min="13054" max="13054" width="14.3333333333333" customWidth="1"/>
    <col min="13055" max="13055" width="25.5" customWidth="1"/>
    <col min="13056" max="13056" width="28.6666666666667" customWidth="1"/>
    <col min="13307" max="13307" width="39.5" customWidth="1"/>
    <col min="13308" max="13308" width="16.3333333333333" customWidth="1"/>
    <col min="13309" max="13309" width="16" customWidth="1"/>
    <col min="13310" max="13310" width="14.3333333333333" customWidth="1"/>
    <col min="13311" max="13311" width="25.5" customWidth="1"/>
    <col min="13312" max="13312" width="28.6666666666667" customWidth="1"/>
    <col min="13563" max="13563" width="39.5" customWidth="1"/>
    <col min="13564" max="13564" width="16.3333333333333" customWidth="1"/>
    <col min="13565" max="13565" width="16" customWidth="1"/>
    <col min="13566" max="13566" width="14.3333333333333" customWidth="1"/>
    <col min="13567" max="13567" width="25.5" customWidth="1"/>
    <col min="13568" max="13568" width="28.6666666666667" customWidth="1"/>
    <col min="13819" max="13819" width="39.5" customWidth="1"/>
    <col min="13820" max="13820" width="16.3333333333333" customWidth="1"/>
    <col min="13821" max="13821" width="16" customWidth="1"/>
    <col min="13822" max="13822" width="14.3333333333333" customWidth="1"/>
    <col min="13823" max="13823" width="25.5" customWidth="1"/>
    <col min="13824" max="13824" width="28.6666666666667" customWidth="1"/>
    <col min="14075" max="14075" width="39.5" customWidth="1"/>
    <col min="14076" max="14076" width="16.3333333333333" customWidth="1"/>
    <col min="14077" max="14077" width="16" customWidth="1"/>
    <col min="14078" max="14078" width="14.3333333333333" customWidth="1"/>
    <col min="14079" max="14079" width="25.5" customWidth="1"/>
    <col min="14080" max="14080" width="28.6666666666667" customWidth="1"/>
    <col min="14331" max="14331" width="39.5" customWidth="1"/>
    <col min="14332" max="14332" width="16.3333333333333" customWidth="1"/>
    <col min="14333" max="14333" width="16" customWidth="1"/>
    <col min="14334" max="14334" width="14.3333333333333" customWidth="1"/>
    <col min="14335" max="14335" width="25.5" customWidth="1"/>
    <col min="14336" max="14336" width="28.6666666666667" customWidth="1"/>
    <col min="14587" max="14587" width="39.5" customWidth="1"/>
    <col min="14588" max="14588" width="16.3333333333333" customWidth="1"/>
    <col min="14589" max="14589" width="16" customWidth="1"/>
    <col min="14590" max="14590" width="14.3333333333333" customWidth="1"/>
    <col min="14591" max="14591" width="25.5" customWidth="1"/>
    <col min="14592" max="14592" width="28.6666666666667" customWidth="1"/>
    <col min="14843" max="14843" width="39.5" customWidth="1"/>
    <col min="14844" max="14844" width="16.3333333333333" customWidth="1"/>
    <col min="14845" max="14845" width="16" customWidth="1"/>
    <col min="14846" max="14846" width="14.3333333333333" customWidth="1"/>
    <col min="14847" max="14847" width="25.5" customWidth="1"/>
    <col min="14848" max="14848" width="28.6666666666667" customWidth="1"/>
    <col min="15099" max="15099" width="39.5" customWidth="1"/>
    <col min="15100" max="15100" width="16.3333333333333" customWidth="1"/>
    <col min="15101" max="15101" width="16" customWidth="1"/>
    <col min="15102" max="15102" width="14.3333333333333" customWidth="1"/>
    <col min="15103" max="15103" width="25.5" customWidth="1"/>
    <col min="15104" max="15104" width="28.6666666666667" customWidth="1"/>
    <col min="15355" max="15355" width="39.5" customWidth="1"/>
    <col min="15356" max="15356" width="16.3333333333333" customWidth="1"/>
    <col min="15357" max="15357" width="16" customWidth="1"/>
    <col min="15358" max="15358" width="14.3333333333333" customWidth="1"/>
    <col min="15359" max="15359" width="25.5" customWidth="1"/>
    <col min="15360" max="15360" width="28.6666666666667" customWidth="1"/>
    <col min="15611" max="15611" width="39.5" customWidth="1"/>
    <col min="15612" max="15612" width="16.3333333333333" customWidth="1"/>
    <col min="15613" max="15613" width="16" customWidth="1"/>
    <col min="15614" max="15614" width="14.3333333333333" customWidth="1"/>
    <col min="15615" max="15615" width="25.5" customWidth="1"/>
    <col min="15616" max="15616" width="28.6666666666667" customWidth="1"/>
    <col min="15867" max="15867" width="39.5" customWidth="1"/>
    <col min="15868" max="15868" width="16.3333333333333" customWidth="1"/>
    <col min="15869" max="15869" width="16" customWidth="1"/>
    <col min="15870" max="15870" width="14.3333333333333" customWidth="1"/>
    <col min="15871" max="15871" width="25.5" customWidth="1"/>
    <col min="15872" max="15872" width="28.6666666666667" customWidth="1"/>
    <col min="16123" max="16123" width="39.5" customWidth="1"/>
    <col min="16124" max="16124" width="16.3333333333333" customWidth="1"/>
    <col min="16125" max="16125" width="16" customWidth="1"/>
    <col min="16126" max="16126" width="14.3333333333333" customWidth="1"/>
    <col min="16127" max="16127" width="25.5" customWidth="1"/>
    <col min="16128" max="16128" width="28.6666666666667" customWidth="1"/>
  </cols>
  <sheetData>
    <row r="1" ht="21" customHeight="1" spans="1:3">
      <c r="A1" s="19" t="s">
        <v>1362</v>
      </c>
      <c r="B1" s="19"/>
      <c r="C1" s="19"/>
    </row>
    <row r="2" ht="43" customHeight="1" spans="1:3">
      <c r="A2" s="171" t="s">
        <v>1363</v>
      </c>
      <c r="B2" s="212"/>
      <c r="C2" s="212"/>
    </row>
    <row r="3" ht="21" customHeight="1" spans="1:3">
      <c r="A3" s="229" t="s">
        <v>43</v>
      </c>
      <c r="B3" s="229"/>
      <c r="C3" s="230"/>
    </row>
    <row r="4" ht="27" customHeight="1" spans="1:3">
      <c r="A4" s="214" t="s">
        <v>1364</v>
      </c>
      <c r="B4" s="180" t="s">
        <v>1365</v>
      </c>
      <c r="C4" s="180" t="s">
        <v>1366</v>
      </c>
    </row>
    <row r="5" ht="25" customHeight="1" spans="1:3">
      <c r="A5" s="231"/>
      <c r="B5" s="214" t="s">
        <v>1367</v>
      </c>
      <c r="C5" s="221">
        <v>67520</v>
      </c>
    </row>
    <row r="6" ht="25" customHeight="1" spans="1:3">
      <c r="A6" s="218">
        <v>10301</v>
      </c>
      <c r="B6" s="217" t="s">
        <v>1368</v>
      </c>
      <c r="C6" s="221">
        <v>67520</v>
      </c>
    </row>
    <row r="7" ht="25" customHeight="1" spans="1:3">
      <c r="A7" s="218">
        <v>1030102</v>
      </c>
      <c r="B7" s="218" t="s">
        <v>1369</v>
      </c>
      <c r="C7" s="221"/>
    </row>
    <row r="8" ht="25" customHeight="1" spans="1:3">
      <c r="A8" s="218">
        <v>1030106</v>
      </c>
      <c r="B8" s="232" t="s">
        <v>1370</v>
      </c>
      <c r="C8" s="221"/>
    </row>
    <row r="9" ht="25" customHeight="1" spans="1:3">
      <c r="A9" s="218">
        <v>1030110</v>
      </c>
      <c r="B9" s="218" t="s">
        <v>1371</v>
      </c>
      <c r="C9" s="221"/>
    </row>
    <row r="10" ht="25" customHeight="1" spans="1:3">
      <c r="A10" s="218">
        <v>1030112</v>
      </c>
      <c r="B10" s="218" t="s">
        <v>1372</v>
      </c>
      <c r="C10" s="221"/>
    </row>
    <row r="11" ht="25" customHeight="1" spans="1:3">
      <c r="A11" s="218">
        <v>1030121</v>
      </c>
      <c r="B11" s="218" t="s">
        <v>1373</v>
      </c>
      <c r="C11" s="221"/>
    </row>
    <row r="12" ht="25" customHeight="1" spans="1:3">
      <c r="A12" s="218">
        <v>1030129</v>
      </c>
      <c r="B12" s="218" t="s">
        <v>1374</v>
      </c>
      <c r="C12" s="221"/>
    </row>
    <row r="13" ht="25" customHeight="1" spans="1:3">
      <c r="A13" s="218">
        <v>1030146</v>
      </c>
      <c r="B13" s="218" t="s">
        <v>1375</v>
      </c>
      <c r="C13" s="221"/>
    </row>
    <row r="14" ht="25" customHeight="1" spans="1:3">
      <c r="A14" s="218">
        <v>1030147</v>
      </c>
      <c r="B14" s="218" t="s">
        <v>1376</v>
      </c>
      <c r="C14" s="221"/>
    </row>
    <row r="15" ht="25" customHeight="1" spans="1:3">
      <c r="A15" s="222">
        <v>1030148</v>
      </c>
      <c r="B15" s="233" t="s">
        <v>1377</v>
      </c>
      <c r="C15" s="180">
        <f>C16+C20</f>
        <v>67000</v>
      </c>
    </row>
    <row r="16" ht="25" customHeight="1" spans="1:3">
      <c r="A16" s="218">
        <v>103014801</v>
      </c>
      <c r="B16" s="218" t="s">
        <v>1378</v>
      </c>
      <c r="C16" s="221">
        <v>27000</v>
      </c>
    </row>
    <row r="17" ht="25" customHeight="1" spans="1:3">
      <c r="A17" s="218">
        <v>103014802</v>
      </c>
      <c r="B17" s="218" t="s">
        <v>1379</v>
      </c>
      <c r="C17" s="221"/>
    </row>
    <row r="18" ht="25" customHeight="1" spans="1:3">
      <c r="A18" s="218">
        <v>103014803</v>
      </c>
      <c r="B18" s="218" t="s">
        <v>1380</v>
      </c>
      <c r="C18" s="221"/>
    </row>
    <row r="19" ht="25" customHeight="1" spans="1:3">
      <c r="A19" s="218">
        <v>103014898</v>
      </c>
      <c r="B19" s="218" t="s">
        <v>1381</v>
      </c>
      <c r="C19" s="221"/>
    </row>
    <row r="20" ht="25" customHeight="1" spans="1:3">
      <c r="A20" s="218">
        <v>103014899</v>
      </c>
      <c r="B20" s="218" t="s">
        <v>1382</v>
      </c>
      <c r="C20" s="221">
        <v>40000</v>
      </c>
    </row>
    <row r="21" ht="25" customHeight="1" spans="1:3">
      <c r="A21" s="218">
        <v>1030149</v>
      </c>
      <c r="B21" s="218" t="s">
        <v>1383</v>
      </c>
      <c r="C21" s="221"/>
    </row>
    <row r="22" ht="25" customHeight="1" spans="1:3">
      <c r="A22" s="218">
        <v>1030150</v>
      </c>
      <c r="B22" s="218" t="s">
        <v>1384</v>
      </c>
      <c r="C22" s="221"/>
    </row>
    <row r="23" ht="25" customHeight="1" spans="1:3">
      <c r="A23" s="218">
        <v>1030152</v>
      </c>
      <c r="B23" s="218" t="s">
        <v>1385</v>
      </c>
      <c r="C23" s="221"/>
    </row>
    <row r="24" ht="25" customHeight="1" spans="1:3">
      <c r="A24" s="218">
        <v>1030153</v>
      </c>
      <c r="B24" s="218" t="s">
        <v>1386</v>
      </c>
      <c r="C24" s="221"/>
    </row>
    <row r="25" ht="25" customHeight="1" spans="1:3">
      <c r="A25" s="218">
        <v>1030154</v>
      </c>
      <c r="B25" s="218" t="s">
        <v>1387</v>
      </c>
      <c r="C25" s="221"/>
    </row>
    <row r="26" ht="25" customHeight="1" spans="1:3">
      <c r="A26" s="218">
        <v>1030155</v>
      </c>
      <c r="B26" s="218" t="s">
        <v>1388</v>
      </c>
      <c r="C26" s="221"/>
    </row>
    <row r="27" ht="25" customHeight="1" spans="1:3">
      <c r="A27" s="218">
        <v>103015501</v>
      </c>
      <c r="B27" s="218" t="s">
        <v>1389</v>
      </c>
      <c r="C27" s="221"/>
    </row>
    <row r="28" ht="25" customHeight="1" spans="1:3">
      <c r="A28" s="218">
        <v>103015502</v>
      </c>
      <c r="B28" s="218" t="s">
        <v>1390</v>
      </c>
      <c r="C28" s="221"/>
    </row>
    <row r="29" ht="25" customHeight="1" spans="1:3">
      <c r="A29" s="222">
        <v>1030156</v>
      </c>
      <c r="B29" s="233" t="s">
        <v>1391</v>
      </c>
      <c r="C29" s="221">
        <v>300</v>
      </c>
    </row>
    <row r="30" ht="25" customHeight="1" spans="1:3">
      <c r="A30" s="218">
        <v>1030157</v>
      </c>
      <c r="B30" s="218" t="s">
        <v>1392</v>
      </c>
      <c r="C30" s="221"/>
    </row>
    <row r="31" ht="25" customHeight="1" spans="1:3">
      <c r="A31" s="218">
        <v>1030158</v>
      </c>
      <c r="B31" s="218" t="s">
        <v>1393</v>
      </c>
      <c r="C31" s="221"/>
    </row>
    <row r="32" ht="25" customHeight="1" spans="1:3">
      <c r="A32" s="218">
        <v>103015801</v>
      </c>
      <c r="B32" s="218" t="s">
        <v>1394</v>
      </c>
      <c r="C32" s="221"/>
    </row>
    <row r="33" ht="25" customHeight="1" spans="1:3">
      <c r="A33" s="218">
        <v>103015803</v>
      </c>
      <c r="B33" s="218" t="s">
        <v>1395</v>
      </c>
      <c r="C33" s="221"/>
    </row>
    <row r="34" ht="25" customHeight="1" spans="1:3">
      <c r="A34" s="218">
        <v>1030159</v>
      </c>
      <c r="B34" s="218" t="s">
        <v>1396</v>
      </c>
      <c r="C34" s="221"/>
    </row>
    <row r="35" ht="25" customHeight="1" spans="1:3">
      <c r="A35" s="218">
        <v>1030166</v>
      </c>
      <c r="B35" s="218" t="s">
        <v>1397</v>
      </c>
      <c r="C35" s="221"/>
    </row>
    <row r="36" ht="25" customHeight="1" spans="1:3">
      <c r="A36" s="218">
        <v>1030168</v>
      </c>
      <c r="B36" s="218" t="s">
        <v>1398</v>
      </c>
      <c r="C36" s="221"/>
    </row>
    <row r="37" ht="25" customHeight="1" spans="1:3">
      <c r="A37" s="218">
        <v>1030171</v>
      </c>
      <c r="B37" s="218" t="s">
        <v>1399</v>
      </c>
      <c r="C37" s="221"/>
    </row>
    <row r="38" ht="25" customHeight="1" spans="1:3">
      <c r="A38" s="218">
        <v>1030175</v>
      </c>
      <c r="B38" s="218" t="s">
        <v>1400</v>
      </c>
      <c r="C38" s="221"/>
    </row>
    <row r="39" ht="25" customHeight="1" spans="1:3">
      <c r="A39" s="222">
        <v>1030178</v>
      </c>
      <c r="B39" s="233" t="s">
        <v>1401</v>
      </c>
      <c r="C39" s="180">
        <v>220</v>
      </c>
    </row>
    <row r="40" ht="25" customHeight="1" spans="1:3">
      <c r="A40" s="218">
        <v>1030180</v>
      </c>
      <c r="B40" s="218" t="s">
        <v>1402</v>
      </c>
      <c r="C40" s="221"/>
    </row>
    <row r="41" ht="25" customHeight="1" spans="1:3">
      <c r="A41" s="218">
        <v>103018001</v>
      </c>
      <c r="B41" s="218" t="s">
        <v>1403</v>
      </c>
      <c r="C41" s="221"/>
    </row>
    <row r="42" ht="25" customHeight="1" spans="1:3">
      <c r="A42" s="218">
        <v>103018002</v>
      </c>
      <c r="B42" s="218" t="s">
        <v>1404</v>
      </c>
      <c r="C42" s="221"/>
    </row>
    <row r="43" ht="25" customHeight="1" spans="1:3">
      <c r="A43" s="218">
        <v>103018003</v>
      </c>
      <c r="B43" s="218" t="s">
        <v>1405</v>
      </c>
      <c r="C43" s="221"/>
    </row>
    <row r="44" ht="25" customHeight="1" spans="1:3">
      <c r="A44" s="218">
        <v>103018004</v>
      </c>
      <c r="B44" s="218" t="s">
        <v>1406</v>
      </c>
      <c r="C44" s="221"/>
    </row>
    <row r="45" ht="25" customHeight="1" spans="1:3">
      <c r="A45" s="218">
        <v>103018005</v>
      </c>
      <c r="B45" s="218" t="s">
        <v>1407</v>
      </c>
      <c r="C45" s="221"/>
    </row>
    <row r="46" ht="25" customHeight="1" spans="1:3">
      <c r="A46" s="218">
        <v>103018006</v>
      </c>
      <c r="B46" s="218" t="s">
        <v>1408</v>
      </c>
      <c r="C46" s="221"/>
    </row>
    <row r="47" ht="25" customHeight="1" spans="1:3">
      <c r="A47" s="218">
        <v>103018007</v>
      </c>
      <c r="B47" s="218" t="s">
        <v>1409</v>
      </c>
      <c r="C47" s="221"/>
    </row>
    <row r="48" ht="25" customHeight="1" spans="1:3">
      <c r="A48" s="218">
        <v>1030199</v>
      </c>
      <c r="B48" s="218" t="s">
        <v>1410</v>
      </c>
      <c r="C48" s="221"/>
    </row>
    <row r="49" ht="25" customHeight="1" spans="1:3">
      <c r="A49" s="222">
        <v>10310</v>
      </c>
      <c r="B49" s="233" t="s">
        <v>1411</v>
      </c>
      <c r="C49" s="180"/>
    </row>
    <row r="50" ht="25" customHeight="1" spans="1:3">
      <c r="A50" s="218">
        <v>1031003</v>
      </c>
      <c r="B50" s="218" t="s">
        <v>1412</v>
      </c>
      <c r="C50" s="221"/>
    </row>
    <row r="51" ht="25" customHeight="1" spans="1:3">
      <c r="A51" s="218">
        <v>1031005</v>
      </c>
      <c r="B51" s="218" t="s">
        <v>1413</v>
      </c>
      <c r="C51" s="221"/>
    </row>
    <row r="52" ht="25" customHeight="1" spans="1:3">
      <c r="A52" s="218">
        <v>1031006</v>
      </c>
      <c r="B52" s="218" t="s">
        <v>1414</v>
      </c>
      <c r="C52" s="221"/>
    </row>
    <row r="53" ht="25" customHeight="1" spans="1:3">
      <c r="A53" s="218">
        <v>103100601</v>
      </c>
      <c r="B53" s="218" t="s">
        <v>1415</v>
      </c>
      <c r="C53" s="221"/>
    </row>
    <row r="54" ht="25" customHeight="1" spans="1:3">
      <c r="A54" s="218">
        <v>103100602</v>
      </c>
      <c r="B54" s="218" t="s">
        <v>1416</v>
      </c>
      <c r="C54" s="221"/>
    </row>
    <row r="55" ht="25" customHeight="1" spans="1:3">
      <c r="A55" s="218">
        <v>103100699</v>
      </c>
      <c r="B55" s="218" t="s">
        <v>1417</v>
      </c>
      <c r="C55" s="221"/>
    </row>
    <row r="56" ht="25" customHeight="1" spans="1:3">
      <c r="A56" s="218">
        <v>1031008</v>
      </c>
      <c r="B56" s="218" t="s">
        <v>1418</v>
      </c>
      <c r="C56" s="180"/>
    </row>
    <row r="57" ht="25" customHeight="1" spans="1:3">
      <c r="A57" s="218">
        <v>1031009</v>
      </c>
      <c r="B57" s="218" t="s">
        <v>1419</v>
      </c>
      <c r="C57" s="221"/>
    </row>
    <row r="58" ht="25" customHeight="1" spans="1:3">
      <c r="A58" s="218">
        <v>1031010</v>
      </c>
      <c r="B58" s="218" t="s">
        <v>1420</v>
      </c>
      <c r="C58" s="221"/>
    </row>
    <row r="59" ht="25" customHeight="1" spans="1:3">
      <c r="A59" s="218">
        <v>1031011</v>
      </c>
      <c r="B59" s="218" t="s">
        <v>1421</v>
      </c>
      <c r="C59" s="221"/>
    </row>
    <row r="60" ht="25" customHeight="1" spans="1:3">
      <c r="A60" s="218">
        <v>1031012</v>
      </c>
      <c r="B60" s="218" t="s">
        <v>1422</v>
      </c>
      <c r="C60" s="221"/>
    </row>
    <row r="61" ht="25" customHeight="1" spans="1:3">
      <c r="A61" s="218">
        <v>1031013</v>
      </c>
      <c r="B61" s="218" t="s">
        <v>1423</v>
      </c>
      <c r="C61" s="221"/>
    </row>
    <row r="62" ht="25" customHeight="1" spans="1:3">
      <c r="A62" s="218">
        <v>103101301</v>
      </c>
      <c r="B62" s="218" t="s">
        <v>1424</v>
      </c>
      <c r="C62" s="221"/>
    </row>
    <row r="63" ht="25" customHeight="1" spans="1:3">
      <c r="A63" s="218">
        <v>103101399</v>
      </c>
      <c r="B63" s="218" t="s">
        <v>1425</v>
      </c>
      <c r="C63" s="221"/>
    </row>
    <row r="64" ht="25" customHeight="1" spans="1:3">
      <c r="A64" s="218">
        <v>1031014</v>
      </c>
      <c r="B64" s="218" t="s">
        <v>1426</v>
      </c>
      <c r="C64" s="221"/>
    </row>
    <row r="65" ht="25" customHeight="1" spans="1:3">
      <c r="A65" s="218">
        <v>1031099</v>
      </c>
      <c r="B65" s="218" t="s">
        <v>1427</v>
      </c>
      <c r="C65" s="221"/>
    </row>
    <row r="66" ht="31" customHeight="1" spans="1:3">
      <c r="A66" s="218">
        <v>103109998</v>
      </c>
      <c r="B66" s="218" t="s">
        <v>1428</v>
      </c>
      <c r="C66" s="221"/>
    </row>
    <row r="67" ht="25" customHeight="1" spans="1:3">
      <c r="A67" s="218">
        <v>103109999</v>
      </c>
      <c r="B67" s="218" t="s">
        <v>1427</v>
      </c>
      <c r="C67" s="221"/>
    </row>
    <row r="68" ht="28" customHeight="1" spans="1:3">
      <c r="A68" s="226"/>
      <c r="B68" s="226"/>
      <c r="C68" s="228"/>
    </row>
  </sheetData>
  <mergeCells count="4">
    <mergeCell ref="A1:C1"/>
    <mergeCell ref="A2:C2"/>
    <mergeCell ref="A3:C3"/>
    <mergeCell ref="A68:C68"/>
  </mergeCells>
  <printOptions horizontalCentered="1"/>
  <pageMargins left="0.708333333333333" right="0.511805555555556" top="0.944444444444444" bottom="0.904861111111111" header="0.314583333333333" footer="0.314583333333333"/>
  <pageSetup paperSize="9"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8"/>
  <sheetViews>
    <sheetView workbookViewId="0">
      <selection activeCell="A2" sqref="A2:C2"/>
    </sheetView>
  </sheetViews>
  <sheetFormatPr defaultColWidth="10.5" defaultRowHeight="11.25" outlineLevelCol="2"/>
  <cols>
    <col min="2" max="2" width="70.8333333333333" customWidth="1"/>
    <col min="3" max="3" width="18.6666666666667" customWidth="1"/>
    <col min="251" max="251" width="39.6666666666667" customWidth="1"/>
    <col min="252" max="254" width="16.1666666666667" customWidth="1"/>
    <col min="255" max="255" width="21.8333333333333" customWidth="1"/>
    <col min="507" max="507" width="39.6666666666667" customWidth="1"/>
    <col min="508" max="510" width="16.1666666666667" customWidth="1"/>
    <col min="511" max="511" width="21.8333333333333" customWidth="1"/>
    <col min="763" max="763" width="39.6666666666667" customWidth="1"/>
    <col min="764" max="766" width="16.1666666666667" customWidth="1"/>
    <col min="767" max="767" width="21.8333333333333" customWidth="1"/>
    <col min="1019" max="1019" width="39.6666666666667" customWidth="1"/>
    <col min="1020" max="1022" width="16.1666666666667" customWidth="1"/>
    <col min="1023" max="1023" width="21.8333333333333" customWidth="1"/>
    <col min="1275" max="1275" width="39.6666666666667" customWidth="1"/>
    <col min="1276" max="1278" width="16.1666666666667" customWidth="1"/>
    <col min="1279" max="1279" width="21.8333333333333" customWidth="1"/>
    <col min="1531" max="1531" width="39.6666666666667" customWidth="1"/>
    <col min="1532" max="1534" width="16.1666666666667" customWidth="1"/>
    <col min="1535" max="1535" width="21.8333333333333" customWidth="1"/>
    <col min="1787" max="1787" width="39.6666666666667" customWidth="1"/>
    <col min="1788" max="1790" width="16.1666666666667" customWidth="1"/>
    <col min="1791" max="1791" width="21.8333333333333" customWidth="1"/>
    <col min="2043" max="2043" width="39.6666666666667" customWidth="1"/>
    <col min="2044" max="2046" width="16.1666666666667" customWidth="1"/>
    <col min="2047" max="2047" width="21.8333333333333" customWidth="1"/>
    <col min="2299" max="2299" width="39.6666666666667" customWidth="1"/>
    <col min="2300" max="2302" width="16.1666666666667" customWidth="1"/>
    <col min="2303" max="2303" width="21.8333333333333" customWidth="1"/>
    <col min="2555" max="2555" width="39.6666666666667" customWidth="1"/>
    <col min="2556" max="2558" width="16.1666666666667" customWidth="1"/>
    <col min="2559" max="2559" width="21.8333333333333" customWidth="1"/>
    <col min="2811" max="2811" width="39.6666666666667" customWidth="1"/>
    <col min="2812" max="2814" width="16.1666666666667" customWidth="1"/>
    <col min="2815" max="2815" width="21.8333333333333" customWidth="1"/>
    <col min="3067" max="3067" width="39.6666666666667" customWidth="1"/>
    <col min="3068" max="3070" width="16.1666666666667" customWidth="1"/>
    <col min="3071" max="3071" width="21.8333333333333" customWidth="1"/>
    <col min="3323" max="3323" width="39.6666666666667" customWidth="1"/>
    <col min="3324" max="3326" width="16.1666666666667" customWidth="1"/>
    <col min="3327" max="3327" width="21.8333333333333" customWidth="1"/>
    <col min="3579" max="3579" width="39.6666666666667" customWidth="1"/>
    <col min="3580" max="3582" width="16.1666666666667" customWidth="1"/>
    <col min="3583" max="3583" width="21.8333333333333" customWidth="1"/>
    <col min="3835" max="3835" width="39.6666666666667" customWidth="1"/>
    <col min="3836" max="3838" width="16.1666666666667" customWidth="1"/>
    <col min="3839" max="3839" width="21.8333333333333" customWidth="1"/>
    <col min="4091" max="4091" width="39.6666666666667" customWidth="1"/>
    <col min="4092" max="4094" width="16.1666666666667" customWidth="1"/>
    <col min="4095" max="4095" width="21.8333333333333" customWidth="1"/>
    <col min="4347" max="4347" width="39.6666666666667" customWidth="1"/>
    <col min="4348" max="4350" width="16.1666666666667" customWidth="1"/>
    <col min="4351" max="4351" width="21.8333333333333" customWidth="1"/>
    <col min="4603" max="4603" width="39.6666666666667" customWidth="1"/>
    <col min="4604" max="4606" width="16.1666666666667" customWidth="1"/>
    <col min="4607" max="4607" width="21.8333333333333" customWidth="1"/>
    <col min="4859" max="4859" width="39.6666666666667" customWidth="1"/>
    <col min="4860" max="4862" width="16.1666666666667" customWidth="1"/>
    <col min="4863" max="4863" width="21.8333333333333" customWidth="1"/>
    <col min="5115" max="5115" width="39.6666666666667" customWidth="1"/>
    <col min="5116" max="5118" width="16.1666666666667" customWidth="1"/>
    <col min="5119" max="5119" width="21.8333333333333" customWidth="1"/>
    <col min="5371" max="5371" width="39.6666666666667" customWidth="1"/>
    <col min="5372" max="5374" width="16.1666666666667" customWidth="1"/>
    <col min="5375" max="5375" width="21.8333333333333" customWidth="1"/>
    <col min="5627" max="5627" width="39.6666666666667" customWidth="1"/>
    <col min="5628" max="5630" width="16.1666666666667" customWidth="1"/>
    <col min="5631" max="5631" width="21.8333333333333" customWidth="1"/>
    <col min="5883" max="5883" width="39.6666666666667" customWidth="1"/>
    <col min="5884" max="5886" width="16.1666666666667" customWidth="1"/>
    <col min="5887" max="5887" width="21.8333333333333" customWidth="1"/>
    <col min="6139" max="6139" width="39.6666666666667" customWidth="1"/>
    <col min="6140" max="6142" width="16.1666666666667" customWidth="1"/>
    <col min="6143" max="6143" width="21.8333333333333" customWidth="1"/>
    <col min="6395" max="6395" width="39.6666666666667" customWidth="1"/>
    <col min="6396" max="6398" width="16.1666666666667" customWidth="1"/>
    <col min="6399" max="6399" width="21.8333333333333" customWidth="1"/>
    <col min="6651" max="6651" width="39.6666666666667" customWidth="1"/>
    <col min="6652" max="6654" width="16.1666666666667" customWidth="1"/>
    <col min="6655" max="6655" width="21.8333333333333" customWidth="1"/>
    <col min="6907" max="6907" width="39.6666666666667" customWidth="1"/>
    <col min="6908" max="6910" width="16.1666666666667" customWidth="1"/>
    <col min="6911" max="6911" width="21.8333333333333" customWidth="1"/>
    <col min="7163" max="7163" width="39.6666666666667" customWidth="1"/>
    <col min="7164" max="7166" width="16.1666666666667" customWidth="1"/>
    <col min="7167" max="7167" width="21.8333333333333" customWidth="1"/>
    <col min="7419" max="7419" width="39.6666666666667" customWidth="1"/>
    <col min="7420" max="7422" width="16.1666666666667" customWidth="1"/>
    <col min="7423" max="7423" width="21.8333333333333" customWidth="1"/>
    <col min="7675" max="7675" width="39.6666666666667" customWidth="1"/>
    <col min="7676" max="7678" width="16.1666666666667" customWidth="1"/>
    <col min="7679" max="7679" width="21.8333333333333" customWidth="1"/>
    <col min="7931" max="7931" width="39.6666666666667" customWidth="1"/>
    <col min="7932" max="7934" width="16.1666666666667" customWidth="1"/>
    <col min="7935" max="7935" width="21.8333333333333" customWidth="1"/>
    <col min="8187" max="8187" width="39.6666666666667" customWidth="1"/>
    <col min="8188" max="8190" width="16.1666666666667" customWidth="1"/>
    <col min="8191" max="8191" width="21.8333333333333" customWidth="1"/>
    <col min="8443" max="8443" width="39.6666666666667" customWidth="1"/>
    <col min="8444" max="8446" width="16.1666666666667" customWidth="1"/>
    <col min="8447" max="8447" width="21.8333333333333" customWidth="1"/>
    <col min="8699" max="8699" width="39.6666666666667" customWidth="1"/>
    <col min="8700" max="8702" width="16.1666666666667" customWidth="1"/>
    <col min="8703" max="8703" width="21.8333333333333" customWidth="1"/>
    <col min="8955" max="8955" width="39.6666666666667" customWidth="1"/>
    <col min="8956" max="8958" width="16.1666666666667" customWidth="1"/>
    <col min="8959" max="8959" width="21.8333333333333" customWidth="1"/>
    <col min="9211" max="9211" width="39.6666666666667" customWidth="1"/>
    <col min="9212" max="9214" width="16.1666666666667" customWidth="1"/>
    <col min="9215" max="9215" width="21.8333333333333" customWidth="1"/>
    <col min="9467" max="9467" width="39.6666666666667" customWidth="1"/>
    <col min="9468" max="9470" width="16.1666666666667" customWidth="1"/>
    <col min="9471" max="9471" width="21.8333333333333" customWidth="1"/>
    <col min="9723" max="9723" width="39.6666666666667" customWidth="1"/>
    <col min="9724" max="9726" width="16.1666666666667" customWidth="1"/>
    <col min="9727" max="9727" width="21.8333333333333" customWidth="1"/>
    <col min="9979" max="9979" width="39.6666666666667" customWidth="1"/>
    <col min="9980" max="9982" width="16.1666666666667" customWidth="1"/>
    <col min="9983" max="9983" width="21.8333333333333" customWidth="1"/>
    <col min="10235" max="10235" width="39.6666666666667" customWidth="1"/>
    <col min="10236" max="10238" width="16.1666666666667" customWidth="1"/>
    <col min="10239" max="10239" width="21.8333333333333" customWidth="1"/>
    <col min="10491" max="10491" width="39.6666666666667" customWidth="1"/>
    <col min="10492" max="10494" width="16.1666666666667" customWidth="1"/>
    <col min="10495" max="10495" width="21.8333333333333" customWidth="1"/>
    <col min="10747" max="10747" width="39.6666666666667" customWidth="1"/>
    <col min="10748" max="10750" width="16.1666666666667" customWidth="1"/>
    <col min="10751" max="10751" width="21.8333333333333" customWidth="1"/>
    <col min="11003" max="11003" width="39.6666666666667" customWidth="1"/>
    <col min="11004" max="11006" width="16.1666666666667" customWidth="1"/>
    <col min="11007" max="11007" width="21.8333333333333" customWidth="1"/>
    <col min="11259" max="11259" width="39.6666666666667" customWidth="1"/>
    <col min="11260" max="11262" width="16.1666666666667" customWidth="1"/>
    <col min="11263" max="11263" width="21.8333333333333" customWidth="1"/>
    <col min="11515" max="11515" width="39.6666666666667" customWidth="1"/>
    <col min="11516" max="11518" width="16.1666666666667" customWidth="1"/>
    <col min="11519" max="11519" width="21.8333333333333" customWidth="1"/>
    <col min="11771" max="11771" width="39.6666666666667" customWidth="1"/>
    <col min="11772" max="11774" width="16.1666666666667" customWidth="1"/>
    <col min="11775" max="11775" width="21.8333333333333" customWidth="1"/>
    <col min="12027" max="12027" width="39.6666666666667" customWidth="1"/>
    <col min="12028" max="12030" width="16.1666666666667" customWidth="1"/>
    <col min="12031" max="12031" width="21.8333333333333" customWidth="1"/>
    <col min="12283" max="12283" width="39.6666666666667" customWidth="1"/>
    <col min="12284" max="12286" width="16.1666666666667" customWidth="1"/>
    <col min="12287" max="12287" width="21.8333333333333" customWidth="1"/>
    <col min="12539" max="12539" width="39.6666666666667" customWidth="1"/>
    <col min="12540" max="12542" width="16.1666666666667" customWidth="1"/>
    <col min="12543" max="12543" width="21.8333333333333" customWidth="1"/>
    <col min="12795" max="12795" width="39.6666666666667" customWidth="1"/>
    <col min="12796" max="12798" width="16.1666666666667" customWidth="1"/>
    <col min="12799" max="12799" width="21.8333333333333" customWidth="1"/>
    <col min="13051" max="13051" width="39.6666666666667" customWidth="1"/>
    <col min="13052" max="13054" width="16.1666666666667" customWidth="1"/>
    <col min="13055" max="13055" width="21.8333333333333" customWidth="1"/>
    <col min="13307" max="13307" width="39.6666666666667" customWidth="1"/>
    <col min="13308" max="13310" width="16.1666666666667" customWidth="1"/>
    <col min="13311" max="13311" width="21.8333333333333" customWidth="1"/>
    <col min="13563" max="13563" width="39.6666666666667" customWidth="1"/>
    <col min="13564" max="13566" width="16.1666666666667" customWidth="1"/>
    <col min="13567" max="13567" width="21.8333333333333" customWidth="1"/>
    <col min="13819" max="13819" width="39.6666666666667" customWidth="1"/>
    <col min="13820" max="13822" width="16.1666666666667" customWidth="1"/>
    <col min="13823" max="13823" width="21.8333333333333" customWidth="1"/>
    <col min="14075" max="14075" width="39.6666666666667" customWidth="1"/>
    <col min="14076" max="14078" width="16.1666666666667" customWidth="1"/>
    <col min="14079" max="14079" width="21.8333333333333" customWidth="1"/>
    <col min="14331" max="14331" width="39.6666666666667" customWidth="1"/>
    <col min="14332" max="14334" width="16.1666666666667" customWidth="1"/>
    <col min="14335" max="14335" width="21.8333333333333" customWidth="1"/>
    <col min="14587" max="14587" width="39.6666666666667" customWidth="1"/>
    <col min="14588" max="14590" width="16.1666666666667" customWidth="1"/>
    <col min="14591" max="14591" width="21.8333333333333" customWidth="1"/>
    <col min="14843" max="14843" width="39.6666666666667" customWidth="1"/>
    <col min="14844" max="14846" width="16.1666666666667" customWidth="1"/>
    <col min="14847" max="14847" width="21.8333333333333" customWidth="1"/>
    <col min="15099" max="15099" width="39.6666666666667" customWidth="1"/>
    <col min="15100" max="15102" width="16.1666666666667" customWidth="1"/>
    <col min="15103" max="15103" width="21.8333333333333" customWidth="1"/>
    <col min="15355" max="15355" width="39.6666666666667" customWidth="1"/>
    <col min="15356" max="15358" width="16.1666666666667" customWidth="1"/>
    <col min="15359" max="15359" width="21.8333333333333" customWidth="1"/>
    <col min="15611" max="15611" width="39.6666666666667" customWidth="1"/>
    <col min="15612" max="15614" width="16.1666666666667" customWidth="1"/>
    <col min="15615" max="15615" width="21.8333333333333" customWidth="1"/>
    <col min="15867" max="15867" width="39.6666666666667" customWidth="1"/>
    <col min="15868" max="15870" width="16.1666666666667" customWidth="1"/>
    <col min="15871" max="15871" width="21.8333333333333" customWidth="1"/>
    <col min="16123" max="16123" width="39.6666666666667" customWidth="1"/>
    <col min="16124" max="16126" width="16.1666666666667" customWidth="1"/>
    <col min="16127" max="16127" width="21.8333333333333" customWidth="1"/>
  </cols>
  <sheetData>
    <row r="1" ht="27" customHeight="1" spans="1:3">
      <c r="A1" s="72" t="s">
        <v>1429</v>
      </c>
      <c r="B1" s="72"/>
      <c r="C1" s="72"/>
    </row>
    <row r="2" ht="39" customHeight="1" spans="1:3">
      <c r="A2" s="171" t="s">
        <v>1430</v>
      </c>
      <c r="B2" s="212"/>
      <c r="C2" s="212"/>
    </row>
    <row r="3" ht="25" customHeight="1" spans="1:3">
      <c r="A3" s="213" t="s">
        <v>1431</v>
      </c>
      <c r="B3" s="213"/>
      <c r="C3" s="213"/>
    </row>
    <row r="4" ht="25" customHeight="1" spans="1:3">
      <c r="A4" s="214" t="s">
        <v>1364</v>
      </c>
      <c r="B4" s="180" t="s">
        <v>1365</v>
      </c>
      <c r="C4" s="180" t="s">
        <v>1366</v>
      </c>
    </row>
    <row r="5" ht="25" customHeight="1" spans="1:3">
      <c r="A5" s="215"/>
      <c r="B5" s="214" t="s">
        <v>1432</v>
      </c>
      <c r="C5" s="180">
        <f>C6+C14+C30+C42+C53+C111+C135+C178+C183+C187+C213+C230</f>
        <v>32287</v>
      </c>
    </row>
    <row r="6" ht="25" customHeight="1" spans="1:3">
      <c r="A6" s="216">
        <v>206</v>
      </c>
      <c r="B6" s="217" t="s">
        <v>379</v>
      </c>
      <c r="C6" s="180"/>
    </row>
    <row r="7" ht="25" customHeight="1" spans="1:3">
      <c r="A7" s="218">
        <v>20610</v>
      </c>
      <c r="B7" s="219" t="s">
        <v>1433</v>
      </c>
      <c r="C7" s="180"/>
    </row>
    <row r="8" ht="25" customHeight="1" spans="1:3">
      <c r="A8" s="218">
        <v>2061001</v>
      </c>
      <c r="B8" s="220" t="s">
        <v>1434</v>
      </c>
      <c r="C8" s="221"/>
    </row>
    <row r="9" ht="25" customHeight="1" spans="1:3">
      <c r="A9" s="218">
        <v>2061002</v>
      </c>
      <c r="B9" s="220" t="s">
        <v>1435</v>
      </c>
      <c r="C9" s="221"/>
    </row>
    <row r="10" ht="25" customHeight="1" spans="1:3">
      <c r="A10" s="218">
        <v>2061003</v>
      </c>
      <c r="B10" s="220" t="s">
        <v>1436</v>
      </c>
      <c r="C10" s="221"/>
    </row>
    <row r="11" ht="25" customHeight="1" spans="1:3">
      <c r="A11" s="218">
        <v>2061004</v>
      </c>
      <c r="B11" s="220" t="s">
        <v>1437</v>
      </c>
      <c r="C11" s="221"/>
    </row>
    <row r="12" ht="25" customHeight="1" spans="1:3">
      <c r="A12" s="218">
        <v>2061005</v>
      </c>
      <c r="B12" s="220" t="s">
        <v>1438</v>
      </c>
      <c r="C12" s="221"/>
    </row>
    <row r="13" ht="25" customHeight="1" spans="1:3">
      <c r="A13" s="218">
        <v>2061099</v>
      </c>
      <c r="B13" s="220" t="s">
        <v>1439</v>
      </c>
      <c r="C13" s="221"/>
    </row>
    <row r="14" ht="25" customHeight="1" spans="1:3">
      <c r="A14" s="222">
        <v>207</v>
      </c>
      <c r="B14" s="223" t="s">
        <v>428</v>
      </c>
      <c r="C14" s="180"/>
    </row>
    <row r="15" ht="25" customHeight="1" spans="1:3">
      <c r="A15" s="218">
        <v>20707</v>
      </c>
      <c r="B15" s="219" t="s">
        <v>1440</v>
      </c>
      <c r="C15" s="221"/>
    </row>
    <row r="16" ht="25" customHeight="1" spans="1:3">
      <c r="A16" s="218">
        <v>2070701</v>
      </c>
      <c r="B16" s="220" t="s">
        <v>1441</v>
      </c>
      <c r="C16" s="221"/>
    </row>
    <row r="17" ht="25" customHeight="1" spans="1:3">
      <c r="A17" s="218">
        <v>2070702</v>
      </c>
      <c r="B17" s="220" t="s">
        <v>1442</v>
      </c>
      <c r="C17" s="221"/>
    </row>
    <row r="18" ht="25" customHeight="1" spans="1:3">
      <c r="A18" s="218">
        <v>2070703</v>
      </c>
      <c r="B18" s="220" t="s">
        <v>1443</v>
      </c>
      <c r="C18" s="221"/>
    </row>
    <row r="19" ht="25" customHeight="1" spans="1:3">
      <c r="A19" s="218">
        <v>2070704</v>
      </c>
      <c r="B19" s="220" t="s">
        <v>1444</v>
      </c>
      <c r="C19" s="221"/>
    </row>
    <row r="20" ht="25" customHeight="1" spans="1:3">
      <c r="A20" s="218">
        <v>2070799</v>
      </c>
      <c r="B20" s="220" t="s">
        <v>1445</v>
      </c>
      <c r="C20" s="221"/>
    </row>
    <row r="21" ht="25" customHeight="1" spans="1:3">
      <c r="A21" s="218">
        <v>20709</v>
      </c>
      <c r="B21" s="219" t="s">
        <v>1446</v>
      </c>
      <c r="C21" s="221"/>
    </row>
    <row r="22" ht="25" customHeight="1" spans="1:3">
      <c r="A22" s="218">
        <v>2070901</v>
      </c>
      <c r="B22" s="220" t="s">
        <v>1447</v>
      </c>
      <c r="C22" s="221"/>
    </row>
    <row r="23" ht="25" customHeight="1" spans="1:3">
      <c r="A23" s="218">
        <v>2070902</v>
      </c>
      <c r="B23" s="220" t="s">
        <v>1448</v>
      </c>
      <c r="C23" s="221"/>
    </row>
    <row r="24" ht="25" customHeight="1" spans="1:3">
      <c r="A24" s="218">
        <v>2070903</v>
      </c>
      <c r="B24" s="220" t="s">
        <v>1449</v>
      </c>
      <c r="C24" s="221"/>
    </row>
    <row r="25" ht="25" customHeight="1" spans="1:3">
      <c r="A25" s="218">
        <v>2070904</v>
      </c>
      <c r="B25" s="220" t="s">
        <v>1450</v>
      </c>
      <c r="C25" s="221"/>
    </row>
    <row r="26" ht="25" customHeight="1" spans="1:3">
      <c r="A26" s="218">
        <v>2070999</v>
      </c>
      <c r="B26" s="220" t="s">
        <v>1451</v>
      </c>
      <c r="C26" s="221"/>
    </row>
    <row r="27" ht="25" customHeight="1" spans="1:3">
      <c r="A27" s="218">
        <v>20710</v>
      </c>
      <c r="B27" s="219" t="s">
        <v>1452</v>
      </c>
      <c r="C27" s="221"/>
    </row>
    <row r="28" ht="25" customHeight="1" spans="1:3">
      <c r="A28" s="218">
        <v>2071001</v>
      </c>
      <c r="B28" s="220" t="s">
        <v>1453</v>
      </c>
      <c r="C28" s="221"/>
    </row>
    <row r="29" ht="25" customHeight="1" spans="1:3">
      <c r="A29" s="218">
        <v>2071099</v>
      </c>
      <c r="B29" s="220" t="s">
        <v>1454</v>
      </c>
      <c r="C29" s="221"/>
    </row>
    <row r="30" ht="25" customHeight="1" spans="1:3">
      <c r="A30" s="222">
        <v>208</v>
      </c>
      <c r="B30" s="223" t="s">
        <v>470</v>
      </c>
      <c r="C30" s="180">
        <f>C32+C33</f>
        <v>2695</v>
      </c>
    </row>
    <row r="31" ht="25" customHeight="1" spans="1:3">
      <c r="A31" s="218">
        <v>20822</v>
      </c>
      <c r="B31" s="219" t="s">
        <v>1455</v>
      </c>
      <c r="C31" s="221"/>
    </row>
    <row r="32" ht="25" customHeight="1" spans="1:3">
      <c r="A32" s="218">
        <v>2082201</v>
      </c>
      <c r="B32" s="220" t="s">
        <v>1456</v>
      </c>
      <c r="C32" s="221">
        <v>1264</v>
      </c>
    </row>
    <row r="33" ht="25" customHeight="1" spans="1:3">
      <c r="A33" s="218">
        <v>2082202</v>
      </c>
      <c r="B33" s="220" t="s">
        <v>1457</v>
      </c>
      <c r="C33" s="221">
        <v>1431</v>
      </c>
    </row>
    <row r="34" ht="25" customHeight="1" spans="1:3">
      <c r="A34" s="218">
        <v>2082299</v>
      </c>
      <c r="B34" s="220" t="s">
        <v>1458</v>
      </c>
      <c r="C34" s="221"/>
    </row>
    <row r="35" ht="25" customHeight="1" spans="1:3">
      <c r="A35" s="218">
        <v>20823</v>
      </c>
      <c r="B35" s="219" t="s">
        <v>1459</v>
      </c>
      <c r="C35" s="221"/>
    </row>
    <row r="36" ht="25" customHeight="1" spans="1:3">
      <c r="A36" s="218">
        <v>2082301</v>
      </c>
      <c r="B36" s="220" t="s">
        <v>1456</v>
      </c>
      <c r="C36" s="221"/>
    </row>
    <row r="37" ht="25" customHeight="1" spans="1:3">
      <c r="A37" s="218">
        <v>2082302</v>
      </c>
      <c r="B37" s="220" t="s">
        <v>1457</v>
      </c>
      <c r="C37" s="221"/>
    </row>
    <row r="38" ht="25" customHeight="1" spans="1:3">
      <c r="A38" s="218">
        <v>2082399</v>
      </c>
      <c r="B38" s="220" t="s">
        <v>1460</v>
      </c>
      <c r="C38" s="221"/>
    </row>
    <row r="39" ht="25" customHeight="1" spans="1:3">
      <c r="A39" s="218">
        <v>20829</v>
      </c>
      <c r="B39" s="219" t="s">
        <v>1461</v>
      </c>
      <c r="C39" s="221"/>
    </row>
    <row r="40" ht="25" customHeight="1" spans="1:3">
      <c r="A40" s="218">
        <v>2082901</v>
      </c>
      <c r="B40" s="220" t="s">
        <v>1457</v>
      </c>
      <c r="C40" s="221"/>
    </row>
    <row r="41" ht="25" customHeight="1" spans="1:3">
      <c r="A41" s="218">
        <v>2082999</v>
      </c>
      <c r="B41" s="220" t="s">
        <v>1462</v>
      </c>
      <c r="C41" s="221"/>
    </row>
    <row r="42" ht="25" customHeight="1" spans="1:3">
      <c r="A42" s="222">
        <v>211</v>
      </c>
      <c r="B42" s="223" t="s">
        <v>644</v>
      </c>
      <c r="C42" s="180"/>
    </row>
    <row r="43" ht="25" customHeight="1" spans="1:3">
      <c r="A43" s="218">
        <v>21160</v>
      </c>
      <c r="B43" s="219" t="s">
        <v>1463</v>
      </c>
      <c r="C43" s="221"/>
    </row>
    <row r="44" ht="25" customHeight="1" spans="1:3">
      <c r="A44" s="218">
        <v>2116001</v>
      </c>
      <c r="B44" s="220" t="s">
        <v>1464</v>
      </c>
      <c r="C44" s="221"/>
    </row>
    <row r="45" ht="25" customHeight="1" spans="1:3">
      <c r="A45" s="218">
        <v>2116002</v>
      </c>
      <c r="B45" s="220" t="s">
        <v>1465</v>
      </c>
      <c r="C45" s="221"/>
    </row>
    <row r="46" ht="25" customHeight="1" spans="1:3">
      <c r="A46" s="218">
        <v>2116003</v>
      </c>
      <c r="B46" s="220" t="s">
        <v>1466</v>
      </c>
      <c r="C46" s="221"/>
    </row>
    <row r="47" ht="25" customHeight="1" spans="1:3">
      <c r="A47" s="218">
        <v>2116099</v>
      </c>
      <c r="B47" s="220" t="s">
        <v>1467</v>
      </c>
      <c r="C47" s="221"/>
    </row>
    <row r="48" ht="25" customHeight="1" spans="1:3">
      <c r="A48" s="218">
        <v>21161</v>
      </c>
      <c r="B48" s="219" t="s">
        <v>1468</v>
      </c>
      <c r="C48" s="221"/>
    </row>
    <row r="49" ht="25" customHeight="1" spans="1:3">
      <c r="A49" s="218">
        <v>2116101</v>
      </c>
      <c r="B49" s="220" t="s">
        <v>1469</v>
      </c>
      <c r="C49" s="221"/>
    </row>
    <row r="50" ht="25" customHeight="1" spans="1:3">
      <c r="A50" s="218">
        <v>2116102</v>
      </c>
      <c r="B50" s="220" t="s">
        <v>1470</v>
      </c>
      <c r="C50" s="221"/>
    </row>
    <row r="51" ht="25" customHeight="1" spans="1:3">
      <c r="A51" s="218">
        <v>2116103</v>
      </c>
      <c r="B51" s="220" t="s">
        <v>1471</v>
      </c>
      <c r="C51" s="221"/>
    </row>
    <row r="52" ht="25" customHeight="1" spans="1:3">
      <c r="A52" s="218">
        <v>2116104</v>
      </c>
      <c r="B52" s="220" t="s">
        <v>1472</v>
      </c>
      <c r="C52" s="221"/>
    </row>
    <row r="53" ht="25" customHeight="1" spans="1:3">
      <c r="A53" s="222">
        <v>212</v>
      </c>
      <c r="B53" s="224" t="s">
        <v>713</v>
      </c>
      <c r="C53" s="180">
        <f>C69+C80+C84</f>
        <v>23970</v>
      </c>
    </row>
    <row r="54" ht="25" customHeight="1" spans="1:3">
      <c r="A54" s="218">
        <v>21208</v>
      </c>
      <c r="B54" s="220" t="s">
        <v>1473</v>
      </c>
      <c r="C54" s="221"/>
    </row>
    <row r="55" ht="25" customHeight="1" spans="1:3">
      <c r="A55" s="218">
        <v>2120801</v>
      </c>
      <c r="B55" s="220" t="s">
        <v>1474</v>
      </c>
      <c r="C55" s="221"/>
    </row>
    <row r="56" ht="25" customHeight="1" spans="1:3">
      <c r="A56" s="218">
        <v>2120802</v>
      </c>
      <c r="B56" s="220" t="s">
        <v>1475</v>
      </c>
      <c r="C56" s="221"/>
    </row>
    <row r="57" ht="25" customHeight="1" spans="1:3">
      <c r="A57" s="218">
        <v>2120803</v>
      </c>
      <c r="B57" s="220" t="s">
        <v>1476</v>
      </c>
      <c r="C57" s="221"/>
    </row>
    <row r="58" ht="25" customHeight="1" spans="1:3">
      <c r="A58" s="218">
        <v>2120804</v>
      </c>
      <c r="B58" s="220" t="s">
        <v>1477</v>
      </c>
      <c r="C58" s="221"/>
    </row>
    <row r="59" ht="25" customHeight="1" spans="1:3">
      <c r="A59" s="218">
        <v>2120805</v>
      </c>
      <c r="B59" s="220" t="s">
        <v>1478</v>
      </c>
      <c r="C59" s="221"/>
    </row>
    <row r="60" ht="25" customHeight="1" spans="1:3">
      <c r="A60" s="218">
        <v>2120806</v>
      </c>
      <c r="B60" s="220" t="s">
        <v>1479</v>
      </c>
      <c r="C60" s="221"/>
    </row>
    <row r="61" ht="25" customHeight="1" spans="1:3">
      <c r="A61" s="218">
        <v>2120807</v>
      </c>
      <c r="B61" s="220" t="s">
        <v>1480</v>
      </c>
      <c r="C61" s="221"/>
    </row>
    <row r="62" ht="25" customHeight="1" spans="1:3">
      <c r="A62" s="218">
        <v>2120809</v>
      </c>
      <c r="B62" s="220" t="s">
        <v>1481</v>
      </c>
      <c r="C62" s="221"/>
    </row>
    <row r="63" ht="25" customHeight="1" spans="1:3">
      <c r="A63" s="218">
        <v>2120810</v>
      </c>
      <c r="B63" s="220" t="s">
        <v>1482</v>
      </c>
      <c r="C63" s="221"/>
    </row>
    <row r="64" ht="25" customHeight="1" spans="1:3">
      <c r="A64" s="218">
        <v>2120811</v>
      </c>
      <c r="B64" s="220" t="s">
        <v>1483</v>
      </c>
      <c r="C64" s="221"/>
    </row>
    <row r="65" ht="25" customHeight="1" spans="1:3">
      <c r="A65" s="218">
        <v>2120813</v>
      </c>
      <c r="B65" s="220" t="s">
        <v>1484</v>
      </c>
      <c r="C65" s="221"/>
    </row>
    <row r="66" ht="25" customHeight="1" spans="1:3">
      <c r="A66" s="218">
        <v>2120814</v>
      </c>
      <c r="B66" s="220" t="s">
        <v>1485</v>
      </c>
      <c r="C66" s="221"/>
    </row>
    <row r="67" ht="25" customHeight="1" spans="1:3">
      <c r="A67" s="218">
        <v>2120815</v>
      </c>
      <c r="B67" s="220" t="s">
        <v>1486</v>
      </c>
      <c r="C67" s="221"/>
    </row>
    <row r="68" ht="25" customHeight="1" spans="1:3">
      <c r="A68" s="218">
        <v>2120816</v>
      </c>
      <c r="B68" s="220" t="s">
        <v>1487</v>
      </c>
      <c r="C68" s="221"/>
    </row>
    <row r="69" ht="25" customHeight="1" spans="1:3">
      <c r="A69" s="218">
        <v>2120899</v>
      </c>
      <c r="B69" s="219" t="s">
        <v>1488</v>
      </c>
      <c r="C69" s="221">
        <v>23450</v>
      </c>
    </row>
    <row r="70" ht="25" customHeight="1" spans="1:3">
      <c r="A70" s="218">
        <v>21210</v>
      </c>
      <c r="B70" s="219" t="s">
        <v>1489</v>
      </c>
      <c r="C70" s="221"/>
    </row>
    <row r="71" ht="25" customHeight="1" spans="1:3">
      <c r="A71" s="218">
        <v>2121001</v>
      </c>
      <c r="B71" s="220" t="s">
        <v>1474</v>
      </c>
      <c r="C71" s="221"/>
    </row>
    <row r="72" ht="25" customHeight="1" spans="1:3">
      <c r="A72" s="218">
        <v>2121002</v>
      </c>
      <c r="B72" s="220" t="s">
        <v>1475</v>
      </c>
      <c r="C72" s="221"/>
    </row>
    <row r="73" ht="25" customHeight="1" spans="1:3">
      <c r="A73" s="218">
        <v>2121099</v>
      </c>
      <c r="B73" s="220" t="s">
        <v>1490</v>
      </c>
      <c r="C73" s="221"/>
    </row>
    <row r="74" ht="25" customHeight="1" spans="1:3">
      <c r="A74" s="218">
        <v>21211</v>
      </c>
      <c r="B74" s="219" t="s">
        <v>1491</v>
      </c>
      <c r="C74" s="221"/>
    </row>
    <row r="75" ht="25" customHeight="1" spans="1:3">
      <c r="A75" s="218">
        <v>21213</v>
      </c>
      <c r="B75" s="219" t="s">
        <v>1492</v>
      </c>
      <c r="C75" s="221"/>
    </row>
    <row r="76" ht="25" customHeight="1" spans="1:3">
      <c r="A76" s="218">
        <v>2121301</v>
      </c>
      <c r="B76" s="220" t="s">
        <v>1493</v>
      </c>
      <c r="C76" s="221"/>
    </row>
    <row r="77" ht="25" customHeight="1" spans="1:3">
      <c r="A77" s="218">
        <v>2121302</v>
      </c>
      <c r="B77" s="220" t="s">
        <v>1494</v>
      </c>
      <c r="C77" s="221"/>
    </row>
    <row r="78" ht="25" customHeight="1" spans="1:3">
      <c r="A78" s="218">
        <v>2121303</v>
      </c>
      <c r="B78" s="220" t="s">
        <v>1495</v>
      </c>
      <c r="C78" s="221"/>
    </row>
    <row r="79" ht="25" customHeight="1" spans="1:3">
      <c r="A79" s="218">
        <v>2121304</v>
      </c>
      <c r="B79" s="220" t="s">
        <v>1496</v>
      </c>
      <c r="C79" s="221"/>
    </row>
    <row r="80" ht="25" customHeight="1" spans="1:3">
      <c r="A80" s="218">
        <v>2121399</v>
      </c>
      <c r="B80" s="219" t="s">
        <v>1497</v>
      </c>
      <c r="C80" s="221">
        <v>300</v>
      </c>
    </row>
    <row r="81" ht="25" customHeight="1" spans="1:3">
      <c r="A81" s="218">
        <v>21214</v>
      </c>
      <c r="B81" s="219" t="s">
        <v>1498</v>
      </c>
      <c r="C81" s="221"/>
    </row>
    <row r="82" ht="25" customHeight="1" spans="1:3">
      <c r="A82" s="218">
        <v>2121401</v>
      </c>
      <c r="B82" s="220" t="s">
        <v>1499</v>
      </c>
      <c r="C82" s="221"/>
    </row>
    <row r="83" ht="25" customHeight="1" spans="1:3">
      <c r="A83" s="218">
        <v>2121402</v>
      </c>
      <c r="B83" s="220" t="s">
        <v>1500</v>
      </c>
      <c r="C83" s="221"/>
    </row>
    <row r="84" ht="25" customHeight="1" spans="1:3">
      <c r="A84" s="218">
        <v>2121499</v>
      </c>
      <c r="B84" s="219" t="s">
        <v>1501</v>
      </c>
      <c r="C84" s="221">
        <v>220</v>
      </c>
    </row>
    <row r="85" ht="25" customHeight="1" spans="1:3">
      <c r="A85" s="218">
        <v>21215</v>
      </c>
      <c r="B85" s="219" t="s">
        <v>1502</v>
      </c>
      <c r="C85" s="221"/>
    </row>
    <row r="86" ht="25" customHeight="1" spans="1:3">
      <c r="A86" s="218">
        <v>2121501</v>
      </c>
      <c r="B86" s="220" t="s">
        <v>1474</v>
      </c>
      <c r="C86" s="221"/>
    </row>
    <row r="87" ht="25" customHeight="1" spans="1:3">
      <c r="A87" s="218">
        <v>2121502</v>
      </c>
      <c r="B87" s="220" t="s">
        <v>1475</v>
      </c>
      <c r="C87" s="221"/>
    </row>
    <row r="88" ht="25" customHeight="1" spans="1:3">
      <c r="A88" s="218">
        <v>2121599</v>
      </c>
      <c r="B88" s="220" t="s">
        <v>1503</v>
      </c>
      <c r="C88" s="221"/>
    </row>
    <row r="89" ht="25" customHeight="1" spans="1:3">
      <c r="A89" s="218">
        <v>21216</v>
      </c>
      <c r="B89" s="219" t="s">
        <v>1504</v>
      </c>
      <c r="C89" s="221"/>
    </row>
    <row r="90" ht="25" customHeight="1" spans="1:3">
      <c r="A90" s="218">
        <v>2121601</v>
      </c>
      <c r="B90" s="220" t="s">
        <v>1474</v>
      </c>
      <c r="C90" s="221"/>
    </row>
    <row r="91" ht="25" customHeight="1" spans="1:3">
      <c r="A91" s="218">
        <v>2121602</v>
      </c>
      <c r="B91" s="220" t="s">
        <v>1475</v>
      </c>
      <c r="C91" s="221"/>
    </row>
    <row r="92" ht="25" customHeight="1" spans="1:3">
      <c r="A92" s="218">
        <v>2121699</v>
      </c>
      <c r="B92" s="220" t="s">
        <v>1505</v>
      </c>
      <c r="C92" s="221"/>
    </row>
    <row r="93" ht="25" customHeight="1" spans="1:3">
      <c r="A93" s="218">
        <v>21217</v>
      </c>
      <c r="B93" s="219" t="s">
        <v>1506</v>
      </c>
      <c r="C93" s="221"/>
    </row>
    <row r="94" ht="25" customHeight="1" spans="1:3">
      <c r="A94" s="218">
        <v>2121701</v>
      </c>
      <c r="B94" s="220" t="s">
        <v>1493</v>
      </c>
      <c r="C94" s="221"/>
    </row>
    <row r="95" ht="25" customHeight="1" spans="1:3">
      <c r="A95" s="218">
        <v>2121702</v>
      </c>
      <c r="B95" s="220" t="s">
        <v>1494</v>
      </c>
      <c r="C95" s="221"/>
    </row>
    <row r="96" ht="25" customHeight="1" spans="1:3">
      <c r="A96" s="218">
        <v>2121703</v>
      </c>
      <c r="B96" s="220" t="s">
        <v>1495</v>
      </c>
      <c r="C96" s="221"/>
    </row>
    <row r="97" ht="25" customHeight="1" spans="1:3">
      <c r="A97" s="218">
        <v>2121704</v>
      </c>
      <c r="B97" s="220" t="s">
        <v>1496</v>
      </c>
      <c r="C97" s="221"/>
    </row>
    <row r="98" ht="25" customHeight="1" spans="1:3">
      <c r="A98" s="218">
        <v>2121799</v>
      </c>
      <c r="B98" s="220" t="s">
        <v>1507</v>
      </c>
      <c r="C98" s="221"/>
    </row>
    <row r="99" ht="25" customHeight="1" spans="1:3">
      <c r="A99" s="218">
        <v>21218</v>
      </c>
      <c r="B99" s="219" t="s">
        <v>1508</v>
      </c>
      <c r="C99" s="221"/>
    </row>
    <row r="100" ht="25" customHeight="1" spans="1:3">
      <c r="A100" s="218">
        <v>2121801</v>
      </c>
      <c r="B100" s="220" t="s">
        <v>1499</v>
      </c>
      <c r="C100" s="221"/>
    </row>
    <row r="101" ht="25" customHeight="1" spans="1:3">
      <c r="A101" s="218">
        <v>2121899</v>
      </c>
      <c r="B101" s="220" t="s">
        <v>1509</v>
      </c>
      <c r="C101" s="221"/>
    </row>
    <row r="102" ht="25" customHeight="1" spans="1:3">
      <c r="A102" s="218">
        <v>21219</v>
      </c>
      <c r="B102" s="219" t="s">
        <v>1510</v>
      </c>
      <c r="C102" s="221"/>
    </row>
    <row r="103" ht="25" customHeight="1" spans="1:3">
      <c r="A103" s="218">
        <v>2121901</v>
      </c>
      <c r="B103" s="220" t="s">
        <v>1474</v>
      </c>
      <c r="C103" s="221"/>
    </row>
    <row r="104" ht="25" customHeight="1" spans="1:3">
      <c r="A104" s="218">
        <v>2121902</v>
      </c>
      <c r="B104" s="220" t="s">
        <v>1475</v>
      </c>
      <c r="C104" s="221"/>
    </row>
    <row r="105" ht="25" customHeight="1" spans="1:3">
      <c r="A105" s="218">
        <v>2121903</v>
      </c>
      <c r="B105" s="220" t="s">
        <v>1476</v>
      </c>
      <c r="C105" s="221"/>
    </row>
    <row r="106" ht="25" customHeight="1" spans="1:3">
      <c r="A106" s="218">
        <v>2121904</v>
      </c>
      <c r="B106" s="220" t="s">
        <v>1477</v>
      </c>
      <c r="C106" s="221"/>
    </row>
    <row r="107" ht="25" customHeight="1" spans="1:3">
      <c r="A107" s="218">
        <v>2121905</v>
      </c>
      <c r="B107" s="220" t="s">
        <v>1480</v>
      </c>
      <c r="C107" s="221"/>
    </row>
    <row r="108" ht="25" customHeight="1" spans="1:3">
      <c r="A108" s="218">
        <v>2121906</v>
      </c>
      <c r="B108" s="220" t="s">
        <v>1482</v>
      </c>
      <c r="C108" s="221"/>
    </row>
    <row r="109" ht="25" customHeight="1" spans="1:3">
      <c r="A109" s="218">
        <v>2121907</v>
      </c>
      <c r="B109" s="220" t="s">
        <v>1483</v>
      </c>
      <c r="C109" s="221"/>
    </row>
    <row r="110" ht="25" customHeight="1" spans="1:3">
      <c r="A110" s="218">
        <v>2121999</v>
      </c>
      <c r="B110" s="220" t="s">
        <v>1511</v>
      </c>
      <c r="C110" s="221"/>
    </row>
    <row r="111" ht="25" customHeight="1" spans="1:3">
      <c r="A111" s="222">
        <v>213</v>
      </c>
      <c r="B111" s="223" t="s">
        <v>733</v>
      </c>
      <c r="C111" s="180"/>
    </row>
    <row r="112" ht="25" customHeight="1" spans="1:3">
      <c r="A112" s="218">
        <v>21366</v>
      </c>
      <c r="B112" s="219" t="s">
        <v>1512</v>
      </c>
      <c r="C112" s="221"/>
    </row>
    <row r="113" ht="25" customHeight="1" spans="1:3">
      <c r="A113" s="218">
        <v>2136601</v>
      </c>
      <c r="B113" s="220" t="s">
        <v>1457</v>
      </c>
      <c r="C113" s="221"/>
    </row>
    <row r="114" ht="25" customHeight="1" spans="1:3">
      <c r="A114" s="218">
        <v>2136602</v>
      </c>
      <c r="B114" s="220" t="s">
        <v>1513</v>
      </c>
      <c r="C114" s="221"/>
    </row>
    <row r="115" ht="25" customHeight="1" spans="1:3">
      <c r="A115" s="218">
        <v>2136603</v>
      </c>
      <c r="B115" s="220" t="s">
        <v>1514</v>
      </c>
      <c r="C115" s="221"/>
    </row>
    <row r="116" ht="25" customHeight="1" spans="1:3">
      <c r="A116" s="218">
        <v>2136699</v>
      </c>
      <c r="B116" s="220" t="s">
        <v>1515</v>
      </c>
      <c r="C116" s="221"/>
    </row>
    <row r="117" ht="25" customHeight="1" spans="1:3">
      <c r="A117" s="218">
        <v>21367</v>
      </c>
      <c r="B117" s="219" t="s">
        <v>1516</v>
      </c>
      <c r="C117" s="221"/>
    </row>
    <row r="118" ht="25" customHeight="1" spans="1:3">
      <c r="A118" s="218">
        <v>2136701</v>
      </c>
      <c r="B118" s="220" t="s">
        <v>1457</v>
      </c>
      <c r="C118" s="221"/>
    </row>
    <row r="119" ht="25" customHeight="1" spans="1:3">
      <c r="A119" s="218">
        <v>2136702</v>
      </c>
      <c r="B119" s="220" t="s">
        <v>1513</v>
      </c>
      <c r="C119" s="221"/>
    </row>
    <row r="120" ht="25" customHeight="1" spans="1:3">
      <c r="A120" s="218">
        <v>2136703</v>
      </c>
      <c r="B120" s="220" t="s">
        <v>1517</v>
      </c>
      <c r="C120" s="221"/>
    </row>
    <row r="121" ht="25" customHeight="1" spans="1:3">
      <c r="A121" s="218">
        <v>2136799</v>
      </c>
      <c r="B121" s="220" t="s">
        <v>1518</v>
      </c>
      <c r="C121" s="221"/>
    </row>
    <row r="122" ht="25" customHeight="1" spans="1:3">
      <c r="A122" s="218">
        <v>21369</v>
      </c>
      <c r="B122" s="219" t="s">
        <v>1519</v>
      </c>
      <c r="C122" s="221"/>
    </row>
    <row r="123" ht="25" customHeight="1" spans="1:3">
      <c r="A123" s="218">
        <v>2136901</v>
      </c>
      <c r="B123" s="220" t="s">
        <v>1520</v>
      </c>
      <c r="C123" s="221"/>
    </row>
    <row r="124" ht="25" customHeight="1" spans="1:3">
      <c r="A124" s="218">
        <v>2136902</v>
      </c>
      <c r="B124" s="220" t="s">
        <v>1521</v>
      </c>
      <c r="C124" s="221"/>
    </row>
    <row r="125" ht="25" customHeight="1" spans="1:3">
      <c r="A125" s="218">
        <v>2136903</v>
      </c>
      <c r="B125" s="220" t="s">
        <v>1522</v>
      </c>
      <c r="C125" s="221"/>
    </row>
    <row r="126" ht="25" customHeight="1" spans="1:3">
      <c r="A126" s="218">
        <v>2136999</v>
      </c>
      <c r="B126" s="220" t="s">
        <v>1523</v>
      </c>
      <c r="C126" s="221"/>
    </row>
    <row r="127" ht="25" customHeight="1" spans="1:3">
      <c r="A127" s="218">
        <v>21370</v>
      </c>
      <c r="B127" s="219" t="s">
        <v>1524</v>
      </c>
      <c r="C127" s="221"/>
    </row>
    <row r="128" ht="25" customHeight="1" spans="1:3">
      <c r="A128" s="218">
        <v>2137001</v>
      </c>
      <c r="B128" s="220" t="s">
        <v>1457</v>
      </c>
      <c r="C128" s="221"/>
    </row>
    <row r="129" ht="25" customHeight="1" spans="1:3">
      <c r="A129" s="218">
        <v>2137099</v>
      </c>
      <c r="B129" s="220" t="s">
        <v>1525</v>
      </c>
      <c r="C129" s="221"/>
    </row>
    <row r="130" ht="25" customHeight="1" spans="1:3">
      <c r="A130" s="218">
        <v>21371</v>
      </c>
      <c r="B130" s="219" t="s">
        <v>1526</v>
      </c>
      <c r="C130" s="221"/>
    </row>
    <row r="131" ht="25" customHeight="1" spans="1:3">
      <c r="A131" s="218">
        <v>2137101</v>
      </c>
      <c r="B131" s="220" t="s">
        <v>1520</v>
      </c>
      <c r="C131" s="221"/>
    </row>
    <row r="132" ht="25" customHeight="1" spans="1:3">
      <c r="A132" s="218">
        <v>2137102</v>
      </c>
      <c r="B132" s="220" t="s">
        <v>1527</v>
      </c>
      <c r="C132" s="221"/>
    </row>
    <row r="133" ht="25" customHeight="1" spans="1:3">
      <c r="A133" s="218">
        <v>2137103</v>
      </c>
      <c r="B133" s="220" t="s">
        <v>1522</v>
      </c>
      <c r="C133" s="221"/>
    </row>
    <row r="134" ht="25" customHeight="1" spans="1:3">
      <c r="A134" s="218">
        <v>2137199</v>
      </c>
      <c r="B134" s="220" t="s">
        <v>1528</v>
      </c>
      <c r="C134" s="221"/>
    </row>
    <row r="135" ht="25" customHeight="1" spans="1:3">
      <c r="A135" s="222">
        <v>214</v>
      </c>
      <c r="B135" s="223" t="s">
        <v>824</v>
      </c>
      <c r="C135" s="180"/>
    </row>
    <row r="136" ht="25" customHeight="1" spans="1:3">
      <c r="A136" s="218">
        <v>21460</v>
      </c>
      <c r="B136" s="219" t="s">
        <v>1529</v>
      </c>
      <c r="C136" s="221"/>
    </row>
    <row r="137" ht="25" customHeight="1" spans="1:3">
      <c r="A137" s="218">
        <v>2146001</v>
      </c>
      <c r="B137" s="220" t="s">
        <v>1530</v>
      </c>
      <c r="C137" s="221"/>
    </row>
    <row r="138" ht="25" customHeight="1" spans="1:3">
      <c r="A138" s="218">
        <v>2146002</v>
      </c>
      <c r="B138" s="220" t="s">
        <v>1531</v>
      </c>
      <c r="C138" s="221"/>
    </row>
    <row r="139" ht="25" customHeight="1" spans="1:3">
      <c r="A139" s="218">
        <v>2146003</v>
      </c>
      <c r="B139" s="220" t="s">
        <v>1532</v>
      </c>
      <c r="C139" s="221"/>
    </row>
    <row r="140" ht="25" customHeight="1" spans="1:3">
      <c r="A140" s="218">
        <v>2146099</v>
      </c>
      <c r="B140" s="220" t="s">
        <v>1533</v>
      </c>
      <c r="C140" s="221"/>
    </row>
    <row r="141" ht="25" customHeight="1" spans="1:3">
      <c r="A141" s="218">
        <v>21462</v>
      </c>
      <c r="B141" s="219" t="s">
        <v>1534</v>
      </c>
      <c r="C141" s="221"/>
    </row>
    <row r="142" ht="25" customHeight="1" spans="1:3">
      <c r="A142" s="218">
        <v>2146201</v>
      </c>
      <c r="B142" s="220" t="s">
        <v>1532</v>
      </c>
      <c r="C142" s="221"/>
    </row>
    <row r="143" ht="25" customHeight="1" spans="1:3">
      <c r="A143" s="218">
        <v>2146202</v>
      </c>
      <c r="B143" s="220" t="s">
        <v>1535</v>
      </c>
      <c r="C143" s="221"/>
    </row>
    <row r="144" ht="25" customHeight="1" spans="1:3">
      <c r="A144" s="218">
        <v>2146203</v>
      </c>
      <c r="B144" s="220" t="s">
        <v>1536</v>
      </c>
      <c r="C144" s="221"/>
    </row>
    <row r="145" ht="25" customHeight="1" spans="1:3">
      <c r="A145" s="218">
        <v>2146299</v>
      </c>
      <c r="B145" s="220" t="s">
        <v>1537</v>
      </c>
      <c r="C145" s="221"/>
    </row>
    <row r="146" ht="25" customHeight="1" spans="1:3">
      <c r="A146" s="218">
        <v>21464</v>
      </c>
      <c r="B146" s="219" t="s">
        <v>1538</v>
      </c>
      <c r="C146" s="221"/>
    </row>
    <row r="147" ht="25" customHeight="1" spans="1:3">
      <c r="A147" s="218">
        <v>2146401</v>
      </c>
      <c r="B147" s="220" t="s">
        <v>1539</v>
      </c>
      <c r="C147" s="221"/>
    </row>
    <row r="148" ht="25" customHeight="1" spans="1:3">
      <c r="A148" s="218">
        <v>2146402</v>
      </c>
      <c r="B148" s="220" t="s">
        <v>1540</v>
      </c>
      <c r="C148" s="221"/>
    </row>
    <row r="149" ht="25" customHeight="1" spans="1:3">
      <c r="A149" s="218">
        <v>2146403</v>
      </c>
      <c r="B149" s="220" t="s">
        <v>1541</v>
      </c>
      <c r="C149" s="221"/>
    </row>
    <row r="150" ht="25" customHeight="1" spans="1:3">
      <c r="A150" s="218">
        <v>2146404</v>
      </c>
      <c r="B150" s="220" t="s">
        <v>1542</v>
      </c>
      <c r="C150" s="221"/>
    </row>
    <row r="151" ht="25" customHeight="1" spans="1:3">
      <c r="A151" s="218">
        <v>2146405</v>
      </c>
      <c r="B151" s="220" t="s">
        <v>1543</v>
      </c>
      <c r="C151" s="221"/>
    </row>
    <row r="152" ht="25" customHeight="1" spans="1:3">
      <c r="A152" s="218">
        <v>2146406</v>
      </c>
      <c r="B152" s="220" t="s">
        <v>1544</v>
      </c>
      <c r="C152" s="221"/>
    </row>
    <row r="153" ht="25" customHeight="1" spans="1:3">
      <c r="A153" s="218">
        <v>2146407</v>
      </c>
      <c r="B153" s="220" t="s">
        <v>1545</v>
      </c>
      <c r="C153" s="221"/>
    </row>
    <row r="154" ht="25" customHeight="1" spans="1:3">
      <c r="A154" s="218">
        <v>2146499</v>
      </c>
      <c r="B154" s="220" t="s">
        <v>1546</v>
      </c>
      <c r="C154" s="221"/>
    </row>
    <row r="155" ht="25" customHeight="1" spans="1:3">
      <c r="A155" s="218">
        <v>21468</v>
      </c>
      <c r="B155" s="219" t="s">
        <v>1547</v>
      </c>
      <c r="C155" s="221"/>
    </row>
    <row r="156" ht="25" customHeight="1" spans="1:3">
      <c r="A156" s="218">
        <v>2146801</v>
      </c>
      <c r="B156" s="220" t="s">
        <v>1548</v>
      </c>
      <c r="C156" s="221"/>
    </row>
    <row r="157" ht="25" customHeight="1" spans="1:3">
      <c r="A157" s="218">
        <v>2146802</v>
      </c>
      <c r="B157" s="220" t="s">
        <v>1549</v>
      </c>
      <c r="C157" s="221"/>
    </row>
    <row r="158" ht="25" customHeight="1" spans="1:3">
      <c r="A158" s="218">
        <v>2146803</v>
      </c>
      <c r="B158" s="220" t="s">
        <v>1550</v>
      </c>
      <c r="C158" s="221"/>
    </row>
    <row r="159" ht="25" customHeight="1" spans="1:3">
      <c r="A159" s="218">
        <v>2146804</v>
      </c>
      <c r="B159" s="220" t="s">
        <v>1551</v>
      </c>
      <c r="C159" s="221"/>
    </row>
    <row r="160" ht="25" customHeight="1" spans="1:3">
      <c r="A160" s="218">
        <v>2146805</v>
      </c>
      <c r="B160" s="220" t="s">
        <v>1552</v>
      </c>
      <c r="C160" s="221"/>
    </row>
    <row r="161" ht="25" customHeight="1" spans="1:3">
      <c r="A161" s="218">
        <v>2146899</v>
      </c>
      <c r="B161" s="220" t="s">
        <v>1553</v>
      </c>
      <c r="C161" s="221"/>
    </row>
    <row r="162" ht="25" customHeight="1" spans="1:3">
      <c r="A162" s="218">
        <v>21469</v>
      </c>
      <c r="B162" s="219" t="s">
        <v>1554</v>
      </c>
      <c r="C162" s="221"/>
    </row>
    <row r="163" ht="25" customHeight="1" spans="1:3">
      <c r="A163" s="218">
        <v>2146901</v>
      </c>
      <c r="B163" s="220" t="s">
        <v>1555</v>
      </c>
      <c r="C163" s="221"/>
    </row>
    <row r="164" ht="25" customHeight="1" spans="1:3">
      <c r="A164" s="218">
        <v>2146902</v>
      </c>
      <c r="B164" s="220" t="s">
        <v>1556</v>
      </c>
      <c r="C164" s="221"/>
    </row>
    <row r="165" ht="25" customHeight="1" spans="1:3">
      <c r="A165" s="218">
        <v>2146903</v>
      </c>
      <c r="B165" s="220" t="s">
        <v>1557</v>
      </c>
      <c r="C165" s="221"/>
    </row>
    <row r="166" ht="25" customHeight="1" spans="1:3">
      <c r="A166" s="218">
        <v>2146904</v>
      </c>
      <c r="B166" s="220" t="s">
        <v>1558</v>
      </c>
      <c r="C166" s="221"/>
    </row>
    <row r="167" ht="25" customHeight="1" spans="1:3">
      <c r="A167" s="218">
        <v>2146906</v>
      </c>
      <c r="B167" s="220" t="s">
        <v>1559</v>
      </c>
      <c r="C167" s="221"/>
    </row>
    <row r="168" ht="25" customHeight="1" spans="1:3">
      <c r="A168" s="218">
        <v>2146907</v>
      </c>
      <c r="B168" s="220" t="s">
        <v>1560</v>
      </c>
      <c r="C168" s="221"/>
    </row>
    <row r="169" ht="25" customHeight="1" spans="1:3">
      <c r="A169" s="218">
        <v>2146908</v>
      </c>
      <c r="B169" s="220" t="s">
        <v>1561</v>
      </c>
      <c r="C169" s="221"/>
    </row>
    <row r="170" ht="25" customHeight="1" spans="1:3">
      <c r="A170" s="218">
        <v>2146999</v>
      </c>
      <c r="B170" s="220" t="s">
        <v>1562</v>
      </c>
      <c r="C170" s="221"/>
    </row>
    <row r="171" ht="25" customHeight="1" spans="1:3">
      <c r="A171" s="218">
        <v>21470</v>
      </c>
      <c r="B171" s="219" t="s">
        <v>1563</v>
      </c>
      <c r="C171" s="221"/>
    </row>
    <row r="172" ht="25" customHeight="1" spans="1:3">
      <c r="A172" s="218">
        <v>2147001</v>
      </c>
      <c r="B172" s="220" t="s">
        <v>1530</v>
      </c>
      <c r="C172" s="221"/>
    </row>
    <row r="173" ht="31" customHeight="1" spans="1:3">
      <c r="A173" s="218">
        <v>2147099</v>
      </c>
      <c r="B173" s="220" t="s">
        <v>1564</v>
      </c>
      <c r="C173" s="221"/>
    </row>
    <row r="174" ht="25" customHeight="1" spans="1:3">
      <c r="A174" s="218">
        <v>21471</v>
      </c>
      <c r="B174" s="219" t="s">
        <v>1565</v>
      </c>
      <c r="C174" s="221"/>
    </row>
    <row r="175" ht="25" customHeight="1" spans="1:3">
      <c r="A175" s="218">
        <v>2147101</v>
      </c>
      <c r="B175" s="220" t="s">
        <v>1530</v>
      </c>
      <c r="C175" s="221"/>
    </row>
    <row r="176" ht="25" customHeight="1" spans="1:3">
      <c r="A176" s="218">
        <v>2147199</v>
      </c>
      <c r="B176" s="220" t="s">
        <v>1566</v>
      </c>
      <c r="C176" s="221"/>
    </row>
    <row r="177" ht="25" customHeight="1" spans="1:3">
      <c r="A177" s="218">
        <v>21472</v>
      </c>
      <c r="B177" s="219" t="s">
        <v>1567</v>
      </c>
      <c r="C177" s="221"/>
    </row>
    <row r="178" ht="25" customHeight="1" spans="1:3">
      <c r="A178" s="222">
        <v>215</v>
      </c>
      <c r="B178" s="223" t="s">
        <v>869</v>
      </c>
      <c r="C178" s="180"/>
    </row>
    <row r="179" ht="25" customHeight="1" spans="1:3">
      <c r="A179" s="218">
        <v>21562</v>
      </c>
      <c r="B179" s="219" t="s">
        <v>1568</v>
      </c>
      <c r="C179" s="221"/>
    </row>
    <row r="180" ht="25" customHeight="1" spans="1:3">
      <c r="A180" s="218">
        <v>2156201</v>
      </c>
      <c r="B180" s="220" t="s">
        <v>1569</v>
      </c>
      <c r="C180" s="221"/>
    </row>
    <row r="181" ht="25" customHeight="1" spans="1:3">
      <c r="A181" s="218">
        <v>2156202</v>
      </c>
      <c r="B181" s="220" t="s">
        <v>1570</v>
      </c>
      <c r="C181" s="221"/>
    </row>
    <row r="182" ht="25" customHeight="1" spans="1:3">
      <c r="A182" s="218">
        <v>2156299</v>
      </c>
      <c r="B182" s="220" t="s">
        <v>1571</v>
      </c>
      <c r="C182" s="221"/>
    </row>
    <row r="183" ht="25" customHeight="1" spans="1:3">
      <c r="A183" s="218">
        <v>217</v>
      </c>
      <c r="B183" s="223" t="s">
        <v>927</v>
      </c>
      <c r="C183" s="221"/>
    </row>
    <row r="184" ht="25" customHeight="1" spans="1:3">
      <c r="A184" s="218">
        <v>21704</v>
      </c>
      <c r="B184" s="219" t="s">
        <v>1572</v>
      </c>
      <c r="C184" s="221"/>
    </row>
    <row r="185" ht="25" customHeight="1" spans="1:3">
      <c r="A185" s="218">
        <v>2170402</v>
      </c>
      <c r="B185" s="220" t="s">
        <v>1573</v>
      </c>
      <c r="C185" s="221"/>
    </row>
    <row r="186" ht="25" customHeight="1" spans="1:3">
      <c r="A186" s="218">
        <v>2170403</v>
      </c>
      <c r="B186" s="220" t="s">
        <v>1574</v>
      </c>
      <c r="C186" s="221"/>
    </row>
    <row r="187" ht="25" customHeight="1" spans="1:3">
      <c r="A187" s="218">
        <v>229</v>
      </c>
      <c r="B187" s="223" t="s">
        <v>1575</v>
      </c>
      <c r="C187" s="221">
        <v>1205</v>
      </c>
    </row>
    <row r="188" ht="25" customHeight="1" spans="1:3">
      <c r="A188" s="218">
        <v>22904</v>
      </c>
      <c r="B188" s="219" t="s">
        <v>1576</v>
      </c>
      <c r="C188" s="221"/>
    </row>
    <row r="189" ht="25" customHeight="1" spans="1:3">
      <c r="A189" s="218">
        <v>2290401</v>
      </c>
      <c r="B189" s="220" t="s">
        <v>1577</v>
      </c>
      <c r="C189" s="221"/>
    </row>
    <row r="190" ht="25" customHeight="1" spans="1:3">
      <c r="A190" s="218">
        <v>2290402</v>
      </c>
      <c r="B190" s="220" t="s">
        <v>1578</v>
      </c>
      <c r="C190" s="221"/>
    </row>
    <row r="191" ht="25" customHeight="1" spans="1:3">
      <c r="A191" s="218">
        <v>2290403</v>
      </c>
      <c r="B191" s="220" t="s">
        <v>1579</v>
      </c>
      <c r="C191" s="221"/>
    </row>
    <row r="192" ht="25" customHeight="1" spans="1:3">
      <c r="A192" s="218">
        <v>22908</v>
      </c>
      <c r="B192" s="219" t="s">
        <v>1580</v>
      </c>
      <c r="C192" s="221"/>
    </row>
    <row r="193" ht="25" customHeight="1" spans="1:3">
      <c r="A193" s="218">
        <v>2290802</v>
      </c>
      <c r="B193" s="220" t="s">
        <v>1581</v>
      </c>
      <c r="C193" s="221"/>
    </row>
    <row r="194" ht="25" customHeight="1" spans="1:3">
      <c r="A194" s="218">
        <v>2290803</v>
      </c>
      <c r="B194" s="220" t="s">
        <v>1582</v>
      </c>
      <c r="C194" s="221"/>
    </row>
    <row r="195" ht="25" customHeight="1" spans="1:3">
      <c r="A195" s="218">
        <v>2290804</v>
      </c>
      <c r="B195" s="220" t="s">
        <v>1583</v>
      </c>
      <c r="C195" s="221"/>
    </row>
    <row r="196" ht="25" customHeight="1" spans="1:3">
      <c r="A196" s="218">
        <v>2290805</v>
      </c>
      <c r="B196" s="220" t="s">
        <v>1584</v>
      </c>
      <c r="C196" s="221"/>
    </row>
    <row r="197" ht="25" customHeight="1" spans="1:3">
      <c r="A197" s="218">
        <v>2290806</v>
      </c>
      <c r="B197" s="220" t="s">
        <v>1585</v>
      </c>
      <c r="C197" s="221"/>
    </row>
    <row r="198" ht="25" customHeight="1" spans="1:3">
      <c r="A198" s="218">
        <v>2290807</v>
      </c>
      <c r="B198" s="220" t="s">
        <v>1586</v>
      </c>
      <c r="C198" s="221"/>
    </row>
    <row r="199" ht="25" customHeight="1" spans="1:3">
      <c r="A199" s="218">
        <v>2290808</v>
      </c>
      <c r="B199" s="220" t="s">
        <v>1587</v>
      </c>
      <c r="C199" s="221"/>
    </row>
    <row r="200" ht="25" customHeight="1" spans="1:3">
      <c r="A200" s="218">
        <v>2290899</v>
      </c>
      <c r="B200" s="220" t="s">
        <v>1588</v>
      </c>
      <c r="C200" s="221"/>
    </row>
    <row r="201" ht="25" customHeight="1" spans="1:3">
      <c r="A201" s="218">
        <v>22960</v>
      </c>
      <c r="B201" s="219" t="s">
        <v>1589</v>
      </c>
      <c r="C201" s="221">
        <f>C203+C204+C207+C211</f>
        <v>1205</v>
      </c>
    </row>
    <row r="202" ht="25" customHeight="1" spans="1:3">
      <c r="A202" s="218">
        <v>2296001</v>
      </c>
      <c r="B202" s="220" t="s">
        <v>1590</v>
      </c>
      <c r="C202" s="221"/>
    </row>
    <row r="203" ht="25" customHeight="1" spans="1:3">
      <c r="A203" s="218">
        <v>2296002</v>
      </c>
      <c r="B203" s="220" t="s">
        <v>1591</v>
      </c>
      <c r="C203" s="221">
        <v>1060</v>
      </c>
    </row>
    <row r="204" ht="25" customHeight="1" spans="1:3">
      <c r="A204" s="218">
        <v>2296003</v>
      </c>
      <c r="B204" s="220" t="s">
        <v>1592</v>
      </c>
      <c r="C204" s="221">
        <v>50</v>
      </c>
    </row>
    <row r="205" ht="25" customHeight="1" spans="1:3">
      <c r="A205" s="218">
        <v>2296004</v>
      </c>
      <c r="B205" s="220" t="s">
        <v>1593</v>
      </c>
      <c r="C205" s="221"/>
    </row>
    <row r="206" ht="25" customHeight="1" spans="1:3">
      <c r="A206" s="218">
        <v>2296005</v>
      </c>
      <c r="B206" s="220" t="s">
        <v>1594</v>
      </c>
      <c r="C206" s="221"/>
    </row>
    <row r="207" ht="25" customHeight="1" spans="1:3">
      <c r="A207" s="218">
        <v>2296006</v>
      </c>
      <c r="B207" s="220" t="s">
        <v>1595</v>
      </c>
      <c r="C207" s="221">
        <v>30</v>
      </c>
    </row>
    <row r="208" ht="25" customHeight="1" spans="1:3">
      <c r="A208" s="218">
        <v>2296010</v>
      </c>
      <c r="B208" s="220" t="s">
        <v>1596</v>
      </c>
      <c r="C208" s="221"/>
    </row>
    <row r="209" ht="25" customHeight="1" spans="1:3">
      <c r="A209" s="218">
        <v>2296011</v>
      </c>
      <c r="B209" s="220" t="s">
        <v>1597</v>
      </c>
      <c r="C209" s="221"/>
    </row>
    <row r="210" ht="25" customHeight="1" spans="1:3">
      <c r="A210" s="218">
        <v>2296012</v>
      </c>
      <c r="B210" s="220" t="s">
        <v>1598</v>
      </c>
      <c r="C210" s="221"/>
    </row>
    <row r="211" ht="25" customHeight="1" spans="1:3">
      <c r="A211" s="218">
        <v>2296013</v>
      </c>
      <c r="B211" s="220" t="s">
        <v>1599</v>
      </c>
      <c r="C211" s="221">
        <v>65</v>
      </c>
    </row>
    <row r="212" ht="25" customHeight="1" spans="1:3">
      <c r="A212" s="218">
        <v>2296099</v>
      </c>
      <c r="B212" s="220" t="s">
        <v>1600</v>
      </c>
      <c r="C212" s="221"/>
    </row>
    <row r="213" ht="25" customHeight="1" spans="1:3">
      <c r="A213" s="218">
        <v>232</v>
      </c>
      <c r="B213" s="223" t="s">
        <v>1099</v>
      </c>
      <c r="C213" s="221">
        <f>C214</f>
        <v>4417</v>
      </c>
    </row>
    <row r="214" ht="25" customHeight="1" spans="1:3">
      <c r="A214" s="218">
        <v>23204</v>
      </c>
      <c r="B214" s="219" t="s">
        <v>1601</v>
      </c>
      <c r="C214" s="221">
        <f>C215+C216+C217+C218+C219+C220+C226+C227+C228+C229</f>
        <v>4417</v>
      </c>
    </row>
    <row r="215" ht="25" customHeight="1" spans="1:3">
      <c r="A215" s="218">
        <v>2320401</v>
      </c>
      <c r="B215" s="220" t="s">
        <v>1602</v>
      </c>
      <c r="C215" s="221"/>
    </row>
    <row r="216" ht="25" customHeight="1" spans="1:3">
      <c r="A216" s="218">
        <v>2320405</v>
      </c>
      <c r="B216" s="220" t="s">
        <v>1603</v>
      </c>
      <c r="C216" s="221"/>
    </row>
    <row r="217" ht="25" customHeight="1" spans="1:3">
      <c r="A217" s="218">
        <v>2320411</v>
      </c>
      <c r="B217" s="220" t="s">
        <v>1604</v>
      </c>
      <c r="C217" s="221">
        <v>4417</v>
      </c>
    </row>
    <row r="218" ht="25" customHeight="1" spans="1:3">
      <c r="A218" s="218">
        <v>2320413</v>
      </c>
      <c r="B218" s="220" t="s">
        <v>1605</v>
      </c>
      <c r="C218" s="221"/>
    </row>
    <row r="219" ht="25" customHeight="1" spans="1:3">
      <c r="A219" s="218">
        <v>2320414</v>
      </c>
      <c r="B219" s="220" t="s">
        <v>1606</v>
      </c>
      <c r="C219" s="221"/>
    </row>
    <row r="220" ht="25" customHeight="1" spans="1:3">
      <c r="A220" s="218">
        <v>2320416</v>
      </c>
      <c r="B220" s="220" t="s">
        <v>1607</v>
      </c>
      <c r="C220" s="221"/>
    </row>
    <row r="221" ht="25" customHeight="1" spans="1:3">
      <c r="A221" s="218">
        <v>2320417</v>
      </c>
      <c r="B221" s="220" t="s">
        <v>1608</v>
      </c>
      <c r="C221" s="221"/>
    </row>
    <row r="222" ht="25" customHeight="1" spans="1:3">
      <c r="A222" s="218">
        <v>2320418</v>
      </c>
      <c r="B222" s="220" t="s">
        <v>1609</v>
      </c>
      <c r="C222" s="221"/>
    </row>
    <row r="223" ht="25" customHeight="1" spans="1:3">
      <c r="A223" s="218">
        <v>2320419</v>
      </c>
      <c r="B223" s="220" t="s">
        <v>1610</v>
      </c>
      <c r="C223" s="221"/>
    </row>
    <row r="224" ht="25" customHeight="1" spans="1:3">
      <c r="A224" s="218">
        <v>2320420</v>
      </c>
      <c r="B224" s="220" t="s">
        <v>1611</v>
      </c>
      <c r="C224" s="221"/>
    </row>
    <row r="225" ht="25" customHeight="1" spans="1:3">
      <c r="A225" s="218">
        <v>2320431</v>
      </c>
      <c r="B225" s="220" t="s">
        <v>1612</v>
      </c>
      <c r="C225" s="221"/>
    </row>
    <row r="226" ht="25" customHeight="1" spans="1:3">
      <c r="A226" s="218">
        <v>2320432</v>
      </c>
      <c r="B226" s="220" t="s">
        <v>1613</v>
      </c>
      <c r="C226" s="221"/>
    </row>
    <row r="227" ht="25" customHeight="1" spans="1:3">
      <c r="A227" s="218">
        <v>2320433</v>
      </c>
      <c r="B227" s="220" t="s">
        <v>1614</v>
      </c>
      <c r="C227" s="221"/>
    </row>
    <row r="228" ht="25" customHeight="1" spans="1:3">
      <c r="A228" s="218">
        <v>2320498</v>
      </c>
      <c r="B228" s="220" t="s">
        <v>1615</v>
      </c>
      <c r="C228" s="221"/>
    </row>
    <row r="229" ht="25" customHeight="1" spans="1:3">
      <c r="A229" s="218">
        <v>2320499</v>
      </c>
      <c r="B229" s="220" t="s">
        <v>1616</v>
      </c>
      <c r="C229" s="221"/>
    </row>
    <row r="230" ht="25" customHeight="1" spans="1:3">
      <c r="A230" s="218">
        <v>233</v>
      </c>
      <c r="B230" s="223" t="s">
        <v>1111</v>
      </c>
      <c r="C230" s="221"/>
    </row>
    <row r="231" ht="25" customHeight="1" spans="1:3">
      <c r="A231" s="218">
        <v>23304</v>
      </c>
      <c r="B231" s="219" t="s">
        <v>1617</v>
      </c>
      <c r="C231" s="221"/>
    </row>
    <row r="232" ht="25" customHeight="1" spans="1:3">
      <c r="A232" s="218">
        <v>2330401</v>
      </c>
      <c r="B232" s="220" t="s">
        <v>1618</v>
      </c>
      <c r="C232" s="221"/>
    </row>
    <row r="233" ht="25" customHeight="1" spans="1:3">
      <c r="A233" s="218">
        <v>2330405</v>
      </c>
      <c r="B233" s="220" t="s">
        <v>1619</v>
      </c>
      <c r="C233" s="221"/>
    </row>
    <row r="234" ht="25" customHeight="1" spans="1:3">
      <c r="A234" s="218">
        <v>2330411</v>
      </c>
      <c r="B234" s="220" t="s">
        <v>1620</v>
      </c>
      <c r="C234" s="221"/>
    </row>
    <row r="235" ht="25" customHeight="1" spans="1:3">
      <c r="A235" s="218">
        <v>2330413</v>
      </c>
      <c r="B235" s="220" t="s">
        <v>1621</v>
      </c>
      <c r="C235" s="221"/>
    </row>
    <row r="236" ht="25" customHeight="1" spans="1:3">
      <c r="A236" s="218">
        <v>2330414</v>
      </c>
      <c r="B236" s="220" t="s">
        <v>1622</v>
      </c>
      <c r="C236" s="221"/>
    </row>
    <row r="237" ht="25" customHeight="1" spans="1:3">
      <c r="A237" s="218">
        <v>2330416</v>
      </c>
      <c r="B237" s="220" t="s">
        <v>1623</v>
      </c>
      <c r="C237" s="221"/>
    </row>
    <row r="238" ht="25" customHeight="1" spans="1:3">
      <c r="A238" s="218">
        <v>2330417</v>
      </c>
      <c r="B238" s="220" t="s">
        <v>1624</v>
      </c>
      <c r="C238" s="221"/>
    </row>
    <row r="239" ht="25" customHeight="1" spans="1:3">
      <c r="A239" s="218">
        <v>2330418</v>
      </c>
      <c r="B239" s="220" t="s">
        <v>1625</v>
      </c>
      <c r="C239" s="221"/>
    </row>
    <row r="240" ht="25" customHeight="1" spans="1:3">
      <c r="A240" s="218">
        <v>2330419</v>
      </c>
      <c r="B240" s="220" t="s">
        <v>1626</v>
      </c>
      <c r="C240" s="221"/>
    </row>
    <row r="241" ht="25" customHeight="1" spans="1:3">
      <c r="A241" s="218">
        <v>2330420</v>
      </c>
      <c r="B241" s="220" t="s">
        <v>1627</v>
      </c>
      <c r="C241" s="221"/>
    </row>
    <row r="242" ht="25" customHeight="1" spans="1:3">
      <c r="A242" s="218">
        <v>2330431</v>
      </c>
      <c r="B242" s="220" t="s">
        <v>1628</v>
      </c>
      <c r="C242" s="221"/>
    </row>
    <row r="243" ht="25" customHeight="1" spans="1:3">
      <c r="A243" s="218">
        <v>2330432</v>
      </c>
      <c r="B243" s="220" t="s">
        <v>1629</v>
      </c>
      <c r="C243" s="221"/>
    </row>
    <row r="244" ht="25" customHeight="1" spans="1:3">
      <c r="A244" s="218">
        <v>2330433</v>
      </c>
      <c r="B244" s="225" t="s">
        <v>1630</v>
      </c>
      <c r="C244" s="221"/>
    </row>
    <row r="245" ht="25" customHeight="1" spans="1:3">
      <c r="A245" s="218">
        <v>2330498</v>
      </c>
      <c r="B245" s="225" t="s">
        <v>1631</v>
      </c>
      <c r="C245" s="221"/>
    </row>
    <row r="246" ht="25" customHeight="1" spans="1:3">
      <c r="A246" s="218">
        <v>2330499</v>
      </c>
      <c r="B246" s="225" t="s">
        <v>1632</v>
      </c>
      <c r="C246" s="221"/>
    </row>
    <row r="247" ht="13.5" spans="1:3">
      <c r="A247" s="226"/>
      <c r="B247" s="227"/>
      <c r="C247" s="228"/>
    </row>
    <row r="248" ht="13.5" spans="1:3">
      <c r="A248" s="226"/>
      <c r="B248" s="227"/>
      <c r="C248" s="228"/>
    </row>
  </sheetData>
  <mergeCells count="5">
    <mergeCell ref="A1:C1"/>
    <mergeCell ref="A2:C2"/>
    <mergeCell ref="A3:C3"/>
    <mergeCell ref="A247:C247"/>
    <mergeCell ref="A248:C248"/>
  </mergeCells>
  <printOptions horizontalCentered="1"/>
  <pageMargins left="0.708333333333333" right="0.511805555555556" top="0.550694444444444" bottom="0.511805555555556" header="0.314583333333333" footer="0.314583333333333"/>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
  <sheetViews>
    <sheetView workbookViewId="0">
      <selection activeCell="A2" sqref="A2:B2"/>
    </sheetView>
  </sheetViews>
  <sheetFormatPr defaultColWidth="12.1666666666667" defaultRowHeight="11.25" outlineLevelCol="2"/>
  <cols>
    <col min="1" max="1" width="86.6666666666667" customWidth="1"/>
    <col min="2" max="2" width="23.5"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23" customHeight="1" spans="1:2">
      <c r="A1" s="51" t="s">
        <v>1633</v>
      </c>
      <c r="B1" s="51"/>
    </row>
    <row r="2" ht="37.5" customHeight="1" spans="1:2">
      <c r="A2" s="195" t="s">
        <v>1634</v>
      </c>
      <c r="B2" s="195"/>
    </row>
    <row r="3" ht="19.5" customHeight="1" spans="1:2">
      <c r="A3" s="196" t="s">
        <v>1635</v>
      </c>
      <c r="B3" s="197"/>
    </row>
    <row r="4" ht="36" customHeight="1" spans="1:2">
      <c r="A4" s="198" t="s">
        <v>1636</v>
      </c>
      <c r="B4" s="180" t="s">
        <v>1366</v>
      </c>
    </row>
    <row r="5" ht="22" customHeight="1" spans="1:2">
      <c r="A5" s="199" t="s">
        <v>1637</v>
      </c>
      <c r="B5" s="200"/>
    </row>
    <row r="6" ht="22" customHeight="1" spans="1:2">
      <c r="A6" s="199" t="s">
        <v>1638</v>
      </c>
      <c r="B6" s="200"/>
    </row>
    <row r="7" ht="22" customHeight="1" spans="1:2">
      <c r="A7" s="199" t="s">
        <v>1639</v>
      </c>
      <c r="B7" s="200"/>
    </row>
    <row r="8" ht="22" customHeight="1" spans="1:2">
      <c r="A8" s="199" t="s">
        <v>1640</v>
      </c>
      <c r="B8" s="200"/>
    </row>
    <row r="9" ht="22" customHeight="1" spans="1:2">
      <c r="A9" s="199" t="s">
        <v>1641</v>
      </c>
      <c r="B9" s="200"/>
    </row>
    <row r="10" ht="22" customHeight="1" spans="1:2">
      <c r="A10" s="201" t="s">
        <v>1642</v>
      </c>
      <c r="B10" s="200"/>
    </row>
    <row r="11" ht="22" customHeight="1" spans="1:2">
      <c r="A11" s="201" t="s">
        <v>1643</v>
      </c>
      <c r="B11" s="200"/>
    </row>
    <row r="12" ht="22" customHeight="1" spans="1:2">
      <c r="A12" s="201" t="s">
        <v>1644</v>
      </c>
      <c r="B12" s="200"/>
    </row>
    <row r="13" ht="22" customHeight="1" spans="1:2">
      <c r="A13" s="201" t="s">
        <v>1645</v>
      </c>
      <c r="B13" s="200"/>
    </row>
    <row r="14" ht="22" customHeight="1" spans="1:2">
      <c r="A14" s="201" t="s">
        <v>1646</v>
      </c>
      <c r="B14" s="200">
        <v>16000</v>
      </c>
    </row>
    <row r="15" ht="22" customHeight="1" spans="1:2">
      <c r="A15" s="201" t="s">
        <v>1647</v>
      </c>
      <c r="B15" s="200"/>
    </row>
    <row r="16" ht="22" customHeight="1" spans="1:2">
      <c r="A16" s="201" t="s">
        <v>1648</v>
      </c>
      <c r="B16" s="200"/>
    </row>
    <row r="17" ht="22" customHeight="1" spans="1:2">
      <c r="A17" s="201" t="s">
        <v>1649</v>
      </c>
      <c r="B17" s="200">
        <v>280</v>
      </c>
    </row>
    <row r="18" ht="22" customHeight="1" spans="1:2">
      <c r="A18" s="201" t="s">
        <v>1650</v>
      </c>
      <c r="B18" s="200">
        <v>220</v>
      </c>
    </row>
    <row r="19" ht="22" customHeight="1" spans="1:2">
      <c r="A19" s="201" t="s">
        <v>1651</v>
      </c>
      <c r="B19" s="200"/>
    </row>
    <row r="20" ht="22" customHeight="1" spans="1:2">
      <c r="A20" s="201" t="s">
        <v>1652</v>
      </c>
      <c r="B20" s="200"/>
    </row>
    <row r="21" ht="22" customHeight="1" spans="1:2">
      <c r="A21" s="201" t="s">
        <v>1653</v>
      </c>
      <c r="B21" s="200"/>
    </row>
    <row r="22" ht="22" customHeight="1" spans="1:2">
      <c r="A22" s="201" t="s">
        <v>1654</v>
      </c>
      <c r="B22" s="200"/>
    </row>
    <row r="23" ht="22" customHeight="1" spans="1:2">
      <c r="A23" s="201" t="s">
        <v>1655</v>
      </c>
      <c r="B23" s="200"/>
    </row>
    <row r="24" ht="22" customHeight="1" spans="1:2">
      <c r="A24" s="201" t="s">
        <v>1656</v>
      </c>
      <c r="B24" s="200"/>
    </row>
    <row r="25" ht="22" customHeight="1" spans="1:2">
      <c r="A25" s="201" t="s">
        <v>1657</v>
      </c>
      <c r="B25" s="200"/>
    </row>
    <row r="26" ht="22" customHeight="1" spans="1:2">
      <c r="A26" s="201" t="s">
        <v>1658</v>
      </c>
      <c r="B26" s="200"/>
    </row>
    <row r="27" ht="22" customHeight="1" spans="1:2">
      <c r="A27" s="201" t="s">
        <v>1659</v>
      </c>
      <c r="B27" s="200"/>
    </row>
    <row r="28" ht="31" customHeight="1" spans="1:2">
      <c r="A28" s="201" t="s">
        <v>1660</v>
      </c>
      <c r="B28" s="200"/>
    </row>
    <row r="29" ht="22" customHeight="1" spans="1:2">
      <c r="A29" s="201" t="s">
        <v>1661</v>
      </c>
      <c r="B29" s="200"/>
    </row>
    <row r="30" ht="22" customHeight="1" spans="1:2">
      <c r="A30" s="201" t="s">
        <v>1662</v>
      </c>
      <c r="B30" s="200"/>
    </row>
    <row r="31" ht="22" customHeight="1" spans="1:2">
      <c r="A31" s="201" t="s">
        <v>1663</v>
      </c>
      <c r="B31" s="200"/>
    </row>
    <row r="32" ht="22" customHeight="1" spans="1:2">
      <c r="A32" s="201" t="s">
        <v>1664</v>
      </c>
      <c r="B32" s="200"/>
    </row>
    <row r="33" ht="22" customHeight="1" spans="1:2">
      <c r="A33" s="201" t="s">
        <v>1665</v>
      </c>
      <c r="B33" s="200"/>
    </row>
    <row r="34" ht="22" customHeight="1" spans="1:2">
      <c r="A34" s="201" t="s">
        <v>1666</v>
      </c>
      <c r="B34" s="200"/>
    </row>
    <row r="35" ht="22" customHeight="1" spans="1:2">
      <c r="A35" s="201" t="s">
        <v>1667</v>
      </c>
      <c r="B35" s="200"/>
    </row>
    <row r="36" ht="22" customHeight="1" spans="1:2">
      <c r="A36" s="201" t="s">
        <v>1668</v>
      </c>
      <c r="B36" s="200"/>
    </row>
    <row r="37" ht="22" customHeight="1" spans="1:2">
      <c r="A37" s="201" t="s">
        <v>1669</v>
      </c>
      <c r="B37" s="200"/>
    </row>
    <row r="38" ht="22" customHeight="1" spans="1:2">
      <c r="A38" s="201" t="s">
        <v>1670</v>
      </c>
      <c r="B38" s="200"/>
    </row>
    <row r="39" ht="22" customHeight="1" spans="1:2">
      <c r="A39" s="201" t="s">
        <v>1671</v>
      </c>
      <c r="B39" s="200"/>
    </row>
    <row r="40" ht="22" customHeight="1" spans="1:2">
      <c r="A40" s="201" t="s">
        <v>1672</v>
      </c>
      <c r="B40" s="200"/>
    </row>
    <row r="41" ht="22" customHeight="1" spans="1:2">
      <c r="A41" s="201" t="s">
        <v>1673</v>
      </c>
      <c r="B41" s="200"/>
    </row>
    <row r="42" ht="22" customHeight="1" spans="1:2">
      <c r="A42" s="201" t="s">
        <v>1674</v>
      </c>
      <c r="B42" s="200"/>
    </row>
    <row r="43" ht="22" customHeight="1" spans="1:2">
      <c r="A43" s="201" t="s">
        <v>1675</v>
      </c>
      <c r="B43" s="200"/>
    </row>
    <row r="44" ht="22" customHeight="1" spans="1:2">
      <c r="A44" s="202" t="s">
        <v>1676</v>
      </c>
      <c r="B44" s="203">
        <v>16500</v>
      </c>
    </row>
    <row r="45" ht="22" customHeight="1" spans="1:2">
      <c r="A45" s="204" t="s">
        <v>1677</v>
      </c>
      <c r="B45" s="203"/>
    </row>
    <row r="46" ht="22" customHeight="1" spans="1:3">
      <c r="A46" s="205" t="s">
        <v>1678</v>
      </c>
      <c r="B46" s="203"/>
      <c r="C46" s="206"/>
    </row>
    <row r="47" ht="22" customHeight="1" spans="1:2">
      <c r="A47" s="207" t="s">
        <v>1679</v>
      </c>
      <c r="B47" s="203"/>
    </row>
    <row r="48" ht="22" customHeight="1" spans="1:2">
      <c r="A48" s="207" t="s">
        <v>1680</v>
      </c>
      <c r="B48" s="203"/>
    </row>
    <row r="49" ht="22" customHeight="1" spans="1:2">
      <c r="A49" s="207" t="s">
        <v>1681</v>
      </c>
      <c r="B49" s="203">
        <v>34000</v>
      </c>
    </row>
    <row r="50" ht="22" customHeight="1" spans="1:2">
      <c r="A50" s="207" t="s">
        <v>1682</v>
      </c>
      <c r="B50" s="203"/>
    </row>
    <row r="51" ht="22" customHeight="1" spans="1:2">
      <c r="A51" s="207" t="s">
        <v>1683</v>
      </c>
      <c r="B51" s="208"/>
    </row>
    <row r="52" ht="22" customHeight="1" spans="1:2">
      <c r="A52" s="202" t="s">
        <v>1684</v>
      </c>
      <c r="B52" s="209">
        <v>50500</v>
      </c>
    </row>
    <row r="53" ht="31.5" customHeight="1"/>
    <row r="54" ht="13.5" spans="1:2">
      <c r="A54" s="210"/>
      <c r="B54" s="211"/>
    </row>
  </sheetData>
  <mergeCells count="3">
    <mergeCell ref="A1:B1"/>
    <mergeCell ref="A2:B2"/>
    <mergeCell ref="A3:B3"/>
  </mergeCells>
  <printOptions horizontalCentered="1"/>
  <pageMargins left="0.511805555555556" right="0.393055555555556" top="0.354166666666667" bottom="0.314583333333333" header="0.314583333333333" footer="0.314583333333333"/>
  <pageSetup paperSize="9"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
  <sheetViews>
    <sheetView topLeftCell="A4" workbookViewId="0">
      <selection activeCell="A2" sqref="A2:B2"/>
    </sheetView>
  </sheetViews>
  <sheetFormatPr defaultColWidth="9.33333333333333" defaultRowHeight="11.25" outlineLevelCol="1"/>
  <cols>
    <col min="1" max="1" width="85.8333333333333" customWidth="1"/>
    <col min="2" max="2" width="30.5" customWidth="1"/>
  </cols>
  <sheetData>
    <row r="1" ht="20" customHeight="1" spans="1:2">
      <c r="A1" s="176" t="s">
        <v>1685</v>
      </c>
      <c r="B1" s="177"/>
    </row>
    <row r="2" ht="33" customHeight="1" spans="1:2">
      <c r="A2" s="188" t="s">
        <v>1686</v>
      </c>
      <c r="B2" s="188"/>
    </row>
    <row r="3" ht="22" customHeight="1" spans="1:2">
      <c r="A3" s="189" t="s">
        <v>43</v>
      </c>
      <c r="B3" s="189"/>
    </row>
    <row r="4" ht="22" customHeight="1" spans="1:2">
      <c r="A4" s="179" t="s">
        <v>1687</v>
      </c>
      <c r="B4" s="190" t="s">
        <v>1688</v>
      </c>
    </row>
    <row r="5" ht="22" customHeight="1" spans="1:2">
      <c r="A5" s="181" t="s">
        <v>1689</v>
      </c>
      <c r="B5" s="182"/>
    </row>
    <row r="6" ht="22" customHeight="1" spans="1:2">
      <c r="A6" s="181" t="s">
        <v>1690</v>
      </c>
      <c r="B6" s="182"/>
    </row>
    <row r="7" ht="22" customHeight="1" spans="1:2">
      <c r="A7" s="191" t="s">
        <v>1691</v>
      </c>
      <c r="B7" s="192">
        <v>2695</v>
      </c>
    </row>
    <row r="8" ht="22" customHeight="1" spans="1:2">
      <c r="A8" s="181" t="s">
        <v>1692</v>
      </c>
      <c r="B8" s="182">
        <f>B9+B10</f>
        <v>2695</v>
      </c>
    </row>
    <row r="9" ht="22" customHeight="1" spans="1:2">
      <c r="A9" s="181" t="s">
        <v>1693</v>
      </c>
      <c r="B9" s="182">
        <v>1264</v>
      </c>
    </row>
    <row r="10" ht="22" customHeight="1" spans="1:2">
      <c r="A10" s="181" t="s">
        <v>1694</v>
      </c>
      <c r="B10" s="182">
        <v>1431</v>
      </c>
    </row>
    <row r="11" ht="22" customHeight="1" spans="1:2">
      <c r="A11" s="181" t="s">
        <v>1695</v>
      </c>
      <c r="B11" s="182"/>
    </row>
    <row r="12" ht="22" customHeight="1" spans="1:2">
      <c r="A12" s="181" t="s">
        <v>1696</v>
      </c>
      <c r="B12" s="182"/>
    </row>
    <row r="13" ht="22" customHeight="1" spans="1:2">
      <c r="A13" s="181" t="s">
        <v>1697</v>
      </c>
      <c r="B13" s="182"/>
    </row>
    <row r="14" ht="22" customHeight="1" spans="1:2">
      <c r="A14" s="181" t="s">
        <v>1698</v>
      </c>
      <c r="B14" s="182"/>
    </row>
    <row r="15" ht="22" customHeight="1" spans="1:2">
      <c r="A15" s="181" t="s">
        <v>1699</v>
      </c>
      <c r="B15" s="182"/>
    </row>
    <row r="16" ht="22" customHeight="1" spans="1:2">
      <c r="A16" s="181" t="s">
        <v>1700</v>
      </c>
      <c r="B16" s="182"/>
    </row>
    <row r="17" ht="22" customHeight="1" spans="1:2">
      <c r="A17" s="181" t="s">
        <v>1701</v>
      </c>
      <c r="B17" s="182"/>
    </row>
    <row r="18" ht="22" customHeight="1" spans="1:2">
      <c r="A18" s="181" t="s">
        <v>1702</v>
      </c>
      <c r="B18" s="182"/>
    </row>
    <row r="19" ht="22" customHeight="1" spans="1:2">
      <c r="A19" s="181" t="s">
        <v>1703</v>
      </c>
      <c r="B19" s="182"/>
    </row>
    <row r="20" ht="22" customHeight="1" spans="1:2">
      <c r="A20" s="181" t="s">
        <v>1704</v>
      </c>
      <c r="B20" s="182"/>
    </row>
    <row r="21" ht="22" customHeight="1" spans="1:2">
      <c r="A21" s="181" t="s">
        <v>1705</v>
      </c>
      <c r="B21" s="182"/>
    </row>
    <row r="22" ht="22" customHeight="1" spans="1:2">
      <c r="A22" s="181" t="s">
        <v>1706</v>
      </c>
      <c r="B22" s="182"/>
    </row>
    <row r="23" ht="22" customHeight="1" spans="1:2">
      <c r="A23" s="181" t="s">
        <v>1707</v>
      </c>
      <c r="B23" s="182"/>
    </row>
    <row r="24" ht="22" customHeight="1" spans="1:2">
      <c r="A24" s="181" t="s">
        <v>1708</v>
      </c>
      <c r="B24" s="182"/>
    </row>
    <row r="25" ht="22" customHeight="1" spans="1:2">
      <c r="A25" s="181" t="s">
        <v>1709</v>
      </c>
      <c r="B25" s="182"/>
    </row>
    <row r="26" ht="22" customHeight="1" spans="1:2">
      <c r="A26" s="181" t="s">
        <v>1710</v>
      </c>
      <c r="B26" s="182"/>
    </row>
    <row r="27" ht="22" customHeight="1" spans="1:2">
      <c r="A27" s="181" t="s">
        <v>1711</v>
      </c>
      <c r="B27" s="182"/>
    </row>
    <row r="28" ht="22" customHeight="1" spans="1:2">
      <c r="A28" s="181" t="s">
        <v>1712</v>
      </c>
      <c r="B28" s="182"/>
    </row>
    <row r="29" ht="22" customHeight="1" spans="1:2">
      <c r="A29" s="181" t="s">
        <v>1713</v>
      </c>
      <c r="B29" s="182"/>
    </row>
    <row r="30" ht="22" customHeight="1" spans="1:2">
      <c r="A30" s="181" t="s">
        <v>1714</v>
      </c>
      <c r="B30" s="182"/>
    </row>
    <row r="31" ht="22" customHeight="1" spans="1:2">
      <c r="A31" s="181" t="s">
        <v>1715</v>
      </c>
      <c r="B31" s="182"/>
    </row>
    <row r="32" ht="22" customHeight="1" spans="1:2">
      <c r="A32" s="181" t="s">
        <v>1716</v>
      </c>
      <c r="B32" s="182"/>
    </row>
    <row r="33" ht="22" customHeight="1" spans="1:2">
      <c r="A33" s="181" t="s">
        <v>1717</v>
      </c>
      <c r="B33" s="182"/>
    </row>
    <row r="34" ht="22" customHeight="1" spans="1:2">
      <c r="A34" s="181" t="s">
        <v>1718</v>
      </c>
      <c r="B34" s="182"/>
    </row>
    <row r="35" ht="22" customHeight="1" spans="1:2">
      <c r="A35" s="181" t="s">
        <v>1719</v>
      </c>
      <c r="B35" s="182"/>
    </row>
    <row r="36" ht="22" customHeight="1" spans="1:2">
      <c r="A36" s="181" t="s">
        <v>1720</v>
      </c>
      <c r="B36" s="182"/>
    </row>
    <row r="37" ht="22" customHeight="1" spans="1:2">
      <c r="A37" s="181" t="s">
        <v>1721</v>
      </c>
      <c r="B37" s="182"/>
    </row>
    <row r="38" ht="22" customHeight="1" spans="1:2">
      <c r="A38" s="181" t="s">
        <v>1722</v>
      </c>
      <c r="B38" s="182"/>
    </row>
    <row r="39" ht="22" customHeight="1" spans="1:2">
      <c r="A39" s="181" t="s">
        <v>1723</v>
      </c>
      <c r="B39" s="182"/>
    </row>
    <row r="40" ht="22" customHeight="1" spans="1:2">
      <c r="A40" s="181" t="s">
        <v>1724</v>
      </c>
      <c r="B40" s="182"/>
    </row>
    <row r="41" ht="22" customHeight="1" spans="1:2">
      <c r="A41" s="181" t="s">
        <v>1725</v>
      </c>
      <c r="B41" s="182"/>
    </row>
    <row r="42" ht="22" customHeight="1" spans="1:2">
      <c r="A42" s="181" t="s">
        <v>1726</v>
      </c>
      <c r="B42" s="182">
        <v>1205</v>
      </c>
    </row>
    <row r="43" ht="22" customHeight="1" spans="1:2">
      <c r="A43" s="181" t="s">
        <v>1727</v>
      </c>
      <c r="B43" s="182"/>
    </row>
    <row r="44" ht="22" customHeight="1" spans="1:2">
      <c r="A44" s="183" t="s">
        <v>1728</v>
      </c>
      <c r="B44" s="184"/>
    </row>
    <row r="45" ht="22" customHeight="1" spans="1:2">
      <c r="A45" s="185" t="s">
        <v>1729</v>
      </c>
      <c r="B45" s="186"/>
    </row>
    <row r="46" ht="22" customHeight="1" spans="1:2">
      <c r="A46" s="193" t="s">
        <v>1730</v>
      </c>
      <c r="B46" s="194">
        <v>1205</v>
      </c>
    </row>
    <row r="47" ht="22" customHeight="1" spans="1:2">
      <c r="A47" s="185" t="s">
        <v>1731</v>
      </c>
      <c r="B47" s="186">
        <v>1060</v>
      </c>
    </row>
    <row r="48" ht="22" customHeight="1" spans="1:2">
      <c r="A48" s="185" t="s">
        <v>1732</v>
      </c>
      <c r="B48" s="186">
        <v>50</v>
      </c>
    </row>
    <row r="49" ht="22" customHeight="1" spans="1:2">
      <c r="A49" s="185" t="s">
        <v>1733</v>
      </c>
      <c r="B49" s="186">
        <v>30</v>
      </c>
    </row>
    <row r="50" ht="22" customHeight="1" spans="1:2">
      <c r="A50" s="185" t="s">
        <v>1734</v>
      </c>
      <c r="B50" s="186">
        <v>65</v>
      </c>
    </row>
    <row r="51" ht="22" customHeight="1" spans="1:2">
      <c r="A51" s="185" t="s">
        <v>1735</v>
      </c>
      <c r="B51" s="186">
        <f>B7+B46</f>
        <v>3900</v>
      </c>
    </row>
    <row r="52" ht="29" customHeight="1" spans="1:2">
      <c r="A52" s="187"/>
      <c r="B52" s="187"/>
    </row>
  </sheetData>
  <mergeCells count="3">
    <mergeCell ref="A2:B2"/>
    <mergeCell ref="A3:B3"/>
    <mergeCell ref="A52:B52"/>
  </mergeCells>
  <printOptions horizontalCentered="1"/>
  <pageMargins left="0.357638888888889" right="0.161111111111111" top="1" bottom="1"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workbookViewId="0">
      <selection activeCell="B7" sqref="B7"/>
    </sheetView>
  </sheetViews>
  <sheetFormatPr defaultColWidth="9.33333333333333" defaultRowHeight="11.25" outlineLevelCol="1"/>
  <cols>
    <col min="1" max="1" width="85.8333333333333" customWidth="1"/>
    <col min="2" max="2" width="19.6666666666667" customWidth="1"/>
  </cols>
  <sheetData>
    <row r="1" ht="22" customHeight="1" spans="1:2">
      <c r="A1" s="176" t="s">
        <v>1736</v>
      </c>
      <c r="B1" s="177"/>
    </row>
    <row r="2" ht="20.25" spans="1:2">
      <c r="A2" s="178" t="s">
        <v>1737</v>
      </c>
      <c r="B2" s="178"/>
    </row>
    <row r="3" ht="22" customHeight="1" spans="1:2">
      <c r="A3" s="172" t="s">
        <v>1738</v>
      </c>
      <c r="B3" s="172"/>
    </row>
    <row r="4" ht="22" customHeight="1" spans="1:2">
      <c r="A4" s="179" t="s">
        <v>1687</v>
      </c>
      <c r="B4" s="180" t="s">
        <v>1366</v>
      </c>
    </row>
    <row r="5" ht="22" customHeight="1" spans="1:2">
      <c r="A5" s="181" t="s">
        <v>1689</v>
      </c>
      <c r="B5" s="182"/>
    </row>
    <row r="6" ht="22" customHeight="1" spans="1:2">
      <c r="A6" s="181" t="s">
        <v>1690</v>
      </c>
      <c r="B6" s="182"/>
    </row>
    <row r="7" ht="22" customHeight="1" spans="1:2">
      <c r="A7" s="181" t="s">
        <v>1691</v>
      </c>
      <c r="B7" s="182"/>
    </row>
    <row r="8" ht="22" customHeight="1" spans="1:2">
      <c r="A8" s="181" t="s">
        <v>1692</v>
      </c>
      <c r="B8" s="182"/>
    </row>
    <row r="9" ht="22" customHeight="1" spans="1:2">
      <c r="A9" s="181" t="s">
        <v>1695</v>
      </c>
      <c r="B9" s="182"/>
    </row>
    <row r="10" ht="22" customHeight="1" spans="1:2">
      <c r="A10" s="181" t="s">
        <v>1696</v>
      </c>
      <c r="B10" s="182"/>
    </row>
    <row r="11" ht="22" customHeight="1" spans="1:2">
      <c r="A11" s="181" t="s">
        <v>1697</v>
      </c>
      <c r="B11" s="182"/>
    </row>
    <row r="12" ht="22" customHeight="1" spans="1:2">
      <c r="A12" s="181" t="s">
        <v>1698</v>
      </c>
      <c r="B12" s="182"/>
    </row>
    <row r="13" ht="22" customHeight="1" spans="1:2">
      <c r="A13" s="181" t="s">
        <v>1699</v>
      </c>
      <c r="B13" s="182"/>
    </row>
    <row r="14" ht="22" customHeight="1" spans="1:2">
      <c r="A14" s="181" t="s">
        <v>1700</v>
      </c>
      <c r="B14" s="182"/>
    </row>
    <row r="15" ht="22" customHeight="1" spans="1:2">
      <c r="A15" s="181" t="s">
        <v>1701</v>
      </c>
      <c r="B15" s="182"/>
    </row>
    <row r="16" ht="22" customHeight="1" spans="1:2">
      <c r="A16" s="181" t="s">
        <v>1702</v>
      </c>
      <c r="B16" s="182"/>
    </row>
    <row r="17" ht="22" customHeight="1" spans="1:2">
      <c r="A17" s="181" t="s">
        <v>1703</v>
      </c>
      <c r="B17" s="182"/>
    </row>
    <row r="18" ht="22" customHeight="1" spans="1:2">
      <c r="A18" s="181" t="s">
        <v>1704</v>
      </c>
      <c r="B18" s="182"/>
    </row>
    <row r="19" ht="22" customHeight="1" spans="1:2">
      <c r="A19" s="181" t="s">
        <v>1705</v>
      </c>
      <c r="B19" s="182"/>
    </row>
    <row r="20" ht="22" customHeight="1" spans="1:2">
      <c r="A20" s="181" t="s">
        <v>1706</v>
      </c>
      <c r="B20" s="182"/>
    </row>
    <row r="21" ht="22" customHeight="1" spans="1:2">
      <c r="A21" s="181" t="s">
        <v>1707</v>
      </c>
      <c r="B21" s="182"/>
    </row>
    <row r="22" ht="22" customHeight="1" spans="1:2">
      <c r="A22" s="181" t="s">
        <v>1708</v>
      </c>
      <c r="B22" s="182"/>
    </row>
    <row r="23" ht="22" customHeight="1" spans="1:2">
      <c r="A23" s="181" t="s">
        <v>1709</v>
      </c>
      <c r="B23" s="182"/>
    </row>
    <row r="24" ht="22" customHeight="1" spans="1:2">
      <c r="A24" s="181" t="s">
        <v>1710</v>
      </c>
      <c r="B24" s="182"/>
    </row>
    <row r="25" ht="22" customHeight="1" spans="1:2">
      <c r="A25" s="181" t="s">
        <v>1711</v>
      </c>
      <c r="B25" s="182"/>
    </row>
    <row r="26" ht="22" customHeight="1" spans="1:2">
      <c r="A26" s="181" t="s">
        <v>1712</v>
      </c>
      <c r="B26" s="182"/>
    </row>
    <row r="27" ht="22" customHeight="1" spans="1:2">
      <c r="A27" s="181" t="s">
        <v>1713</v>
      </c>
      <c r="B27" s="182"/>
    </row>
    <row r="28" ht="22" customHeight="1" spans="1:2">
      <c r="A28" s="181" t="s">
        <v>1714</v>
      </c>
      <c r="B28" s="182"/>
    </row>
    <row r="29" ht="22" customHeight="1" spans="1:2">
      <c r="A29" s="181" t="s">
        <v>1715</v>
      </c>
      <c r="B29" s="182"/>
    </row>
    <row r="30" ht="22" customHeight="1" spans="1:2">
      <c r="A30" s="181" t="s">
        <v>1716</v>
      </c>
      <c r="B30" s="182"/>
    </row>
    <row r="31" ht="22" customHeight="1" spans="1:2">
      <c r="A31" s="181" t="s">
        <v>1717</v>
      </c>
      <c r="B31" s="182"/>
    </row>
    <row r="32" ht="22" customHeight="1" spans="1:2">
      <c r="A32" s="181" t="s">
        <v>1718</v>
      </c>
      <c r="B32" s="182"/>
    </row>
    <row r="33" ht="22" customHeight="1" spans="1:2">
      <c r="A33" s="181" t="s">
        <v>1719</v>
      </c>
      <c r="B33" s="182"/>
    </row>
    <row r="34" ht="22" customHeight="1" spans="1:2">
      <c r="A34" s="181" t="s">
        <v>1720</v>
      </c>
      <c r="B34" s="182"/>
    </row>
    <row r="35" ht="22" customHeight="1" spans="1:2">
      <c r="A35" s="181" t="s">
        <v>1721</v>
      </c>
      <c r="B35" s="182"/>
    </row>
    <row r="36" ht="22" customHeight="1" spans="1:2">
      <c r="A36" s="181" t="s">
        <v>1722</v>
      </c>
      <c r="B36" s="182"/>
    </row>
    <row r="37" ht="22" customHeight="1" spans="1:2">
      <c r="A37" s="181" t="s">
        <v>1723</v>
      </c>
      <c r="B37" s="182"/>
    </row>
    <row r="38" ht="22" customHeight="1" spans="1:2">
      <c r="A38" s="181" t="s">
        <v>1724</v>
      </c>
      <c r="B38" s="182"/>
    </row>
    <row r="39" ht="22" customHeight="1" spans="1:2">
      <c r="A39" s="181" t="s">
        <v>1725</v>
      </c>
      <c r="B39" s="182"/>
    </row>
    <row r="40" ht="22" customHeight="1" spans="1:2">
      <c r="A40" s="181" t="s">
        <v>1726</v>
      </c>
      <c r="B40" s="182"/>
    </row>
    <row r="41" ht="22" customHeight="1" spans="1:2">
      <c r="A41" s="181" t="s">
        <v>1727</v>
      </c>
      <c r="B41" s="182"/>
    </row>
    <row r="42" ht="22" customHeight="1" spans="1:2">
      <c r="A42" s="183" t="s">
        <v>1728</v>
      </c>
      <c r="B42" s="184"/>
    </row>
    <row r="43" ht="22" customHeight="1" spans="1:2">
      <c r="A43" s="185" t="s">
        <v>1729</v>
      </c>
      <c r="B43" s="186"/>
    </row>
    <row r="44" ht="22" customHeight="1" spans="1:2">
      <c r="A44" s="185"/>
      <c r="B44" s="186"/>
    </row>
    <row r="45" ht="22" customHeight="1" spans="1:2">
      <c r="A45" s="185" t="s">
        <v>1735</v>
      </c>
      <c r="B45" s="186"/>
    </row>
    <row r="46" ht="29" customHeight="1" spans="1:2">
      <c r="A46" s="187" t="s">
        <v>1739</v>
      </c>
      <c r="B46" s="187"/>
    </row>
  </sheetData>
  <mergeCells count="3">
    <mergeCell ref="A2:B2"/>
    <mergeCell ref="A3:B3"/>
    <mergeCell ref="A46:B46"/>
  </mergeCells>
  <printOptions horizontalCentered="1"/>
  <pageMargins left="0.751388888888889" right="0.554861111111111" top="1" bottom="1" header="0.5" footer="0.5"/>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8"/>
  <sheetViews>
    <sheetView workbookViewId="0">
      <selection activeCell="G10" sqref="G10"/>
    </sheetView>
  </sheetViews>
  <sheetFormatPr defaultColWidth="9.33333333333333" defaultRowHeight="11.25" outlineLevelRow="7" outlineLevelCol="2"/>
  <cols>
    <col min="1" max="1" width="38" customWidth="1"/>
    <col min="2" max="2" width="21.3333333333333" customWidth="1"/>
    <col min="3" max="3" width="48.6666666666667" customWidth="1"/>
  </cols>
  <sheetData>
    <row r="2" ht="14.25" spans="1:3">
      <c r="A2" s="72" t="s">
        <v>1740</v>
      </c>
      <c r="B2" s="72"/>
      <c r="C2" s="72"/>
    </row>
    <row r="3" spans="1:3">
      <c r="A3" s="171" t="s">
        <v>1741</v>
      </c>
      <c r="B3" s="171"/>
      <c r="C3" s="171"/>
    </row>
    <row r="4" ht="21" customHeight="1" spans="1:3">
      <c r="A4" s="171"/>
      <c r="B4" s="171"/>
      <c r="C4" s="171"/>
    </row>
    <row r="5" ht="27" customHeight="1" spans="1:3">
      <c r="A5" s="172" t="s">
        <v>1327</v>
      </c>
      <c r="B5" s="172"/>
      <c r="C5" s="172"/>
    </row>
    <row r="6" ht="26" customHeight="1" spans="1:3">
      <c r="A6" s="173" t="s">
        <v>1328</v>
      </c>
      <c r="B6" s="173" t="s">
        <v>1329</v>
      </c>
      <c r="C6" s="173" t="s">
        <v>98</v>
      </c>
    </row>
    <row r="7" ht="36" customHeight="1" spans="1:3">
      <c r="A7" s="174" t="s">
        <v>1742</v>
      </c>
      <c r="B7" s="175"/>
      <c r="C7" s="174" t="s">
        <v>1331</v>
      </c>
    </row>
    <row r="8" ht="48" customHeight="1" spans="1:3">
      <c r="A8" s="174" t="s">
        <v>1743</v>
      </c>
      <c r="B8" s="175"/>
      <c r="C8" s="174" t="s">
        <v>1744</v>
      </c>
    </row>
  </sheetData>
  <mergeCells count="3">
    <mergeCell ref="A2:C2"/>
    <mergeCell ref="A5:C5"/>
    <mergeCell ref="A3:C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A2" sqref="A2:D2"/>
    </sheetView>
  </sheetViews>
  <sheetFormatPr defaultColWidth="9.33333333333333" defaultRowHeight="11.25"/>
  <cols>
    <col min="1" max="1" width="26.6666666666667" customWidth="1"/>
    <col min="2" max="2" width="28" customWidth="1"/>
    <col min="3" max="3" width="33.5" customWidth="1"/>
    <col min="4" max="4" width="32.3333333333333" customWidth="1"/>
  </cols>
  <sheetData>
    <row r="1" ht="24" customHeight="1" spans="1:4">
      <c r="A1" s="72" t="s">
        <v>1745</v>
      </c>
      <c r="B1" s="72"/>
      <c r="C1" s="72"/>
      <c r="D1" s="72"/>
    </row>
    <row r="2" ht="36" customHeight="1" spans="1:4">
      <c r="A2" s="151" t="s">
        <v>1746</v>
      </c>
      <c r="B2" s="151"/>
      <c r="C2" s="151"/>
      <c r="D2" s="151"/>
    </row>
    <row r="3" ht="25" customHeight="1" spans="1:4">
      <c r="A3" s="152" t="s">
        <v>1747</v>
      </c>
      <c r="B3" s="153"/>
      <c r="C3" s="153"/>
      <c r="D3" s="153"/>
    </row>
    <row r="4" ht="25" customHeight="1" spans="1:4">
      <c r="A4" s="154" t="s">
        <v>1748</v>
      </c>
      <c r="B4" s="155"/>
      <c r="C4" s="154" t="s">
        <v>1749</v>
      </c>
      <c r="D4" s="155"/>
    </row>
    <row r="5" ht="41" customHeight="1" spans="1:4">
      <c r="A5" s="156" t="s">
        <v>1342</v>
      </c>
      <c r="B5" s="157" t="s">
        <v>1341</v>
      </c>
      <c r="C5" s="156" t="s">
        <v>1342</v>
      </c>
      <c r="D5" s="157" t="s">
        <v>1341</v>
      </c>
    </row>
    <row r="6" ht="25" customHeight="1" spans="1:4">
      <c r="A6" s="158" t="s">
        <v>1343</v>
      </c>
      <c r="B6" s="159">
        <v>15198</v>
      </c>
      <c r="C6" s="158" t="s">
        <v>1344</v>
      </c>
      <c r="D6" s="160">
        <v>13</v>
      </c>
    </row>
    <row r="7" ht="25" customHeight="1" spans="1:4">
      <c r="A7" s="161" t="s">
        <v>1345</v>
      </c>
      <c r="B7" s="162">
        <v>4</v>
      </c>
      <c r="C7" s="161" t="s">
        <v>1346</v>
      </c>
      <c r="D7" s="162"/>
    </row>
    <row r="8" ht="25" customHeight="1" spans="1:4">
      <c r="A8" s="163"/>
      <c r="B8" s="162"/>
      <c r="C8" s="164" t="s">
        <v>1348</v>
      </c>
      <c r="D8" s="162"/>
    </row>
    <row r="9" ht="25" customHeight="1" spans="1:4">
      <c r="A9" s="165"/>
      <c r="B9" s="162"/>
      <c r="C9" s="164" t="s">
        <v>1350</v>
      </c>
      <c r="D9" s="162"/>
    </row>
    <row r="10" ht="25" customHeight="1" spans="1:12">
      <c r="A10" s="164"/>
      <c r="B10" s="162"/>
      <c r="C10" s="166" t="s">
        <v>1352</v>
      </c>
      <c r="D10" s="162"/>
      <c r="L10" s="170"/>
    </row>
    <row r="11" ht="25" customHeight="1" spans="1:4">
      <c r="A11" s="164"/>
      <c r="B11" s="162"/>
      <c r="C11" s="161" t="s">
        <v>1354</v>
      </c>
      <c r="D11" s="162">
        <v>15198</v>
      </c>
    </row>
    <row r="12" ht="25" customHeight="1" spans="1:4">
      <c r="A12" s="164"/>
      <c r="B12" s="162"/>
      <c r="C12" s="167" t="s">
        <v>1356</v>
      </c>
      <c r="D12" s="162"/>
    </row>
    <row r="13" ht="25" customHeight="1" spans="1:4">
      <c r="A13" s="165"/>
      <c r="B13" s="162"/>
      <c r="C13" s="161" t="s">
        <v>1358</v>
      </c>
      <c r="D13" s="162"/>
    </row>
    <row r="14" ht="25" customHeight="1" spans="1:4">
      <c r="A14" s="165" t="s">
        <v>1359</v>
      </c>
      <c r="B14" s="162">
        <v>9</v>
      </c>
      <c r="C14" s="164"/>
      <c r="D14" s="162"/>
    </row>
    <row r="15" ht="25" customHeight="1" spans="1:4">
      <c r="A15" s="168" t="s">
        <v>1750</v>
      </c>
      <c r="B15" s="160">
        <f>B6+B7+B8+B14</f>
        <v>15211</v>
      </c>
      <c r="C15" s="169" t="s">
        <v>1361</v>
      </c>
      <c r="D15" s="157">
        <f>D6+D7+D10+D11+D13</f>
        <v>15211</v>
      </c>
    </row>
  </sheetData>
  <mergeCells count="5">
    <mergeCell ref="A1:D1"/>
    <mergeCell ref="A2:D2"/>
    <mergeCell ref="A3:D3"/>
    <mergeCell ref="A4:B4"/>
    <mergeCell ref="C4:D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opLeftCell="A13" workbookViewId="0">
      <selection activeCell="C23" sqref="C23"/>
    </sheetView>
  </sheetViews>
  <sheetFormatPr defaultColWidth="9.33333333333333" defaultRowHeight="11.25" outlineLevelCol="3"/>
  <cols>
    <col min="1" max="1" width="13.6666666666667" customWidth="1"/>
    <col min="2" max="2" width="61.3333333333333" customWidth="1"/>
    <col min="3" max="3" width="18.1666666666667" customWidth="1"/>
    <col min="4" max="4" width="25.3333333333333" customWidth="1"/>
  </cols>
  <sheetData>
    <row r="1" ht="21" customHeight="1" spans="1:4">
      <c r="A1" s="72" t="s">
        <v>1751</v>
      </c>
      <c r="B1" s="72"/>
      <c r="C1" s="72"/>
      <c r="D1" s="72"/>
    </row>
    <row r="2" ht="33" customHeight="1" spans="1:4">
      <c r="A2" s="133" t="s">
        <v>1752</v>
      </c>
      <c r="B2" s="133"/>
      <c r="C2" s="133"/>
      <c r="D2" s="133"/>
    </row>
    <row r="3" ht="20" customHeight="1" spans="1:4">
      <c r="A3" s="147" t="s">
        <v>1753</v>
      </c>
      <c r="B3" s="147"/>
      <c r="C3" s="147"/>
      <c r="D3" s="148"/>
    </row>
    <row r="4" ht="25" customHeight="1" spans="1:4">
      <c r="A4" s="146" t="s">
        <v>95</v>
      </c>
      <c r="B4" s="146" t="s">
        <v>96</v>
      </c>
      <c r="C4" s="145" t="s">
        <v>45</v>
      </c>
      <c r="D4" s="145" t="s">
        <v>98</v>
      </c>
    </row>
    <row r="5" ht="25" customHeight="1" spans="1:4">
      <c r="A5" s="149">
        <v>103</v>
      </c>
      <c r="B5" s="146" t="s">
        <v>1754</v>
      </c>
      <c r="C5" s="146">
        <f>C6+C11+C15+C19+C23</f>
        <v>15198</v>
      </c>
      <c r="D5" s="139"/>
    </row>
    <row r="6" ht="25" customHeight="1" spans="1:4">
      <c r="A6" s="140">
        <v>1030601</v>
      </c>
      <c r="B6" s="142" t="s">
        <v>1755</v>
      </c>
      <c r="C6" s="139"/>
      <c r="D6" s="143"/>
    </row>
    <row r="7" ht="25" customHeight="1" spans="1:4">
      <c r="A7" s="140">
        <v>103060103</v>
      </c>
      <c r="B7" s="142" t="s">
        <v>1756</v>
      </c>
      <c r="C7" s="139"/>
      <c r="D7" s="143"/>
    </row>
    <row r="8" ht="25" customHeight="1" spans="1:4">
      <c r="A8" s="140">
        <v>103060104</v>
      </c>
      <c r="B8" s="142" t="s">
        <v>1757</v>
      </c>
      <c r="C8" s="139"/>
      <c r="D8" s="143"/>
    </row>
    <row r="9" ht="25" customHeight="1" spans="1:4">
      <c r="A9" s="140"/>
      <c r="B9" s="138" t="s">
        <v>1758</v>
      </c>
      <c r="C9" s="139"/>
      <c r="D9" s="143"/>
    </row>
    <row r="10" ht="25" customHeight="1" spans="1:4">
      <c r="A10" s="140">
        <v>103060198</v>
      </c>
      <c r="B10" s="142" t="s">
        <v>1759</v>
      </c>
      <c r="C10" s="139"/>
      <c r="D10" s="143"/>
    </row>
    <row r="11" ht="25" customHeight="1" spans="1:4">
      <c r="A11" s="140">
        <v>1030602</v>
      </c>
      <c r="B11" s="142" t="s">
        <v>1760</v>
      </c>
      <c r="C11" s="139">
        <f>C12+C13+C14</f>
        <v>198</v>
      </c>
      <c r="D11" s="143"/>
    </row>
    <row r="12" ht="25" customHeight="1" spans="1:4">
      <c r="A12" s="140">
        <v>103060202</v>
      </c>
      <c r="B12" s="142" t="s">
        <v>1761</v>
      </c>
      <c r="C12" s="139"/>
      <c r="D12" s="143"/>
    </row>
    <row r="13" ht="25" customHeight="1" spans="1:4">
      <c r="A13" s="140">
        <v>103060203</v>
      </c>
      <c r="B13" s="142" t="s">
        <v>1762</v>
      </c>
      <c r="C13" s="139"/>
      <c r="D13" s="143"/>
    </row>
    <row r="14" ht="52" customHeight="1" spans="1:4">
      <c r="A14" s="140">
        <v>103060298</v>
      </c>
      <c r="B14" s="142" t="s">
        <v>1763</v>
      </c>
      <c r="C14" s="139">
        <v>198</v>
      </c>
      <c r="D14" s="150" t="s">
        <v>1764</v>
      </c>
    </row>
    <row r="15" ht="25" customHeight="1" spans="1:4">
      <c r="A15" s="140">
        <v>1030603</v>
      </c>
      <c r="B15" s="142" t="s">
        <v>1765</v>
      </c>
      <c r="C15" s="139"/>
      <c r="D15" s="143"/>
    </row>
    <row r="16" ht="25" customHeight="1" spans="1:4">
      <c r="A16" s="140">
        <v>103060304</v>
      </c>
      <c r="B16" s="142" t="s">
        <v>1766</v>
      </c>
      <c r="C16" s="139"/>
      <c r="D16" s="143"/>
    </row>
    <row r="17" ht="25" customHeight="1" spans="1:4">
      <c r="A17" s="140">
        <v>103060305</v>
      </c>
      <c r="B17" s="142" t="s">
        <v>1767</v>
      </c>
      <c r="C17" s="139"/>
      <c r="D17" s="143"/>
    </row>
    <row r="18" ht="25" customHeight="1" spans="1:4">
      <c r="A18" s="140">
        <v>103060398</v>
      </c>
      <c r="B18" s="142" t="s">
        <v>1768</v>
      </c>
      <c r="C18" s="139"/>
      <c r="D18" s="143"/>
    </row>
    <row r="19" ht="25" customHeight="1" spans="1:4">
      <c r="A19" s="140">
        <v>1030604</v>
      </c>
      <c r="B19" s="142" t="s">
        <v>1769</v>
      </c>
      <c r="C19" s="139"/>
      <c r="D19" s="143"/>
    </row>
    <row r="20" ht="25" customHeight="1" spans="1:4">
      <c r="A20" s="140">
        <v>103060401</v>
      </c>
      <c r="B20" s="142" t="s">
        <v>1770</v>
      </c>
      <c r="C20" s="139"/>
      <c r="D20" s="143"/>
    </row>
    <row r="21" ht="25" customHeight="1" spans="1:4">
      <c r="A21" s="140">
        <v>103060402</v>
      </c>
      <c r="B21" s="142" t="s">
        <v>1771</v>
      </c>
      <c r="C21" s="139"/>
      <c r="D21" s="143"/>
    </row>
    <row r="22" ht="25" customHeight="1" spans="1:4">
      <c r="A22" s="140">
        <v>103060498</v>
      </c>
      <c r="B22" s="142" t="s">
        <v>1772</v>
      </c>
      <c r="C22" s="139"/>
      <c r="D22" s="143"/>
    </row>
    <row r="23" ht="25" customHeight="1" spans="1:4">
      <c r="A23" s="140">
        <v>1030698</v>
      </c>
      <c r="B23" s="142" t="s">
        <v>1773</v>
      </c>
      <c r="C23" s="139">
        <v>15000</v>
      </c>
      <c r="D23" s="143"/>
    </row>
    <row r="24" ht="25" customHeight="1" spans="1:4">
      <c r="A24" s="149">
        <v>110</v>
      </c>
      <c r="B24" s="145" t="s">
        <v>1774</v>
      </c>
      <c r="C24" s="146">
        <f>C25</f>
        <v>4</v>
      </c>
      <c r="D24" s="143"/>
    </row>
    <row r="25" ht="25" customHeight="1" spans="1:4">
      <c r="A25" s="140">
        <v>11005</v>
      </c>
      <c r="B25" s="142" t="s">
        <v>1775</v>
      </c>
      <c r="C25" s="139">
        <v>4</v>
      </c>
      <c r="D25" s="143"/>
    </row>
    <row r="26" ht="25" customHeight="1" spans="1:4">
      <c r="A26" s="140">
        <v>1100501</v>
      </c>
      <c r="B26" s="142" t="s">
        <v>1776</v>
      </c>
      <c r="C26" s="139">
        <v>4</v>
      </c>
      <c r="D26" s="143"/>
    </row>
    <row r="27" ht="25" customHeight="1" spans="1:4">
      <c r="A27" s="149"/>
      <c r="B27" s="145" t="s">
        <v>1777</v>
      </c>
      <c r="C27" s="146">
        <v>9</v>
      </c>
      <c r="D27" s="143"/>
    </row>
    <row r="28" ht="25" customHeight="1" spans="1:4">
      <c r="A28" s="140"/>
      <c r="B28" s="145" t="s">
        <v>1778</v>
      </c>
      <c r="C28" s="146">
        <f>C5+C24+C27</f>
        <v>15211</v>
      </c>
      <c r="D28" s="143"/>
    </row>
  </sheetData>
  <mergeCells count="3">
    <mergeCell ref="A1:D1"/>
    <mergeCell ref="A2:D2"/>
    <mergeCell ref="A3:D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workbookViewId="0">
      <selection activeCell="A2" sqref="A2:B2"/>
    </sheetView>
  </sheetViews>
  <sheetFormatPr defaultColWidth="9.33333333333333" defaultRowHeight="11.25" outlineLevelCol="1"/>
  <cols>
    <col min="1" max="1" width="61.5" customWidth="1"/>
    <col min="2" max="2" width="42.1666666666667" customWidth="1"/>
  </cols>
  <sheetData>
    <row r="1" ht="21" customHeight="1" spans="1:2">
      <c r="A1" s="344" t="s">
        <v>41</v>
      </c>
      <c r="B1" s="344"/>
    </row>
    <row r="2" ht="37" customHeight="1" spans="1:2">
      <c r="A2" s="345" t="s">
        <v>42</v>
      </c>
      <c r="B2" s="346"/>
    </row>
    <row r="3" ht="21" customHeight="1" spans="1:2">
      <c r="A3" s="333"/>
      <c r="B3" s="337" t="s">
        <v>43</v>
      </c>
    </row>
    <row r="4" ht="24" customHeight="1" spans="1:2">
      <c r="A4" s="338" t="s">
        <v>44</v>
      </c>
      <c r="B4" s="339" t="s">
        <v>45</v>
      </c>
    </row>
    <row r="5" ht="22" customHeight="1" spans="1:2">
      <c r="A5" s="340" t="s">
        <v>46</v>
      </c>
      <c r="B5" s="341">
        <f>B6+B22</f>
        <v>33298</v>
      </c>
    </row>
    <row r="6" ht="22" customHeight="1" spans="1:2">
      <c r="A6" s="340" t="s">
        <v>47</v>
      </c>
      <c r="B6" s="270">
        <f>B7+B8+B9+B10+B11+B12+B13+B14+B15+B16+B17+B18+B19+B20</f>
        <v>20645</v>
      </c>
    </row>
    <row r="7" ht="22" customHeight="1" spans="1:2">
      <c r="A7" s="13" t="s">
        <v>48</v>
      </c>
      <c r="B7" s="342">
        <v>5826</v>
      </c>
    </row>
    <row r="8" ht="22" customHeight="1" spans="1:2">
      <c r="A8" s="13" t="s">
        <v>49</v>
      </c>
      <c r="B8" s="342"/>
    </row>
    <row r="9" ht="22" customHeight="1" spans="1:2">
      <c r="A9" s="13" t="s">
        <v>50</v>
      </c>
      <c r="B9" s="342">
        <v>1700</v>
      </c>
    </row>
    <row r="10" ht="22" customHeight="1" spans="1:2">
      <c r="A10" s="13" t="s">
        <v>51</v>
      </c>
      <c r="B10" s="342">
        <v>385</v>
      </c>
    </row>
    <row r="11" ht="22" customHeight="1" spans="1:2">
      <c r="A11" s="13" t="s">
        <v>52</v>
      </c>
      <c r="B11" s="342">
        <v>60</v>
      </c>
    </row>
    <row r="12" ht="22" customHeight="1" spans="1:2">
      <c r="A12" s="13" t="s">
        <v>53</v>
      </c>
      <c r="B12" s="342">
        <v>750</v>
      </c>
    </row>
    <row r="13" ht="22" customHeight="1" spans="1:2">
      <c r="A13" s="13" t="s">
        <v>54</v>
      </c>
      <c r="B13" s="342">
        <v>750</v>
      </c>
    </row>
    <row r="14" ht="22" customHeight="1" spans="1:2">
      <c r="A14" s="13" t="s">
        <v>55</v>
      </c>
      <c r="B14" s="342">
        <v>600</v>
      </c>
    </row>
    <row r="15" ht="22" customHeight="1" spans="1:2">
      <c r="A15" s="13" t="s">
        <v>56</v>
      </c>
      <c r="B15" s="342">
        <v>500</v>
      </c>
    </row>
    <row r="16" ht="22" customHeight="1" spans="1:2">
      <c r="A16" s="13" t="s">
        <v>57</v>
      </c>
      <c r="B16" s="342">
        <v>2600</v>
      </c>
    </row>
    <row r="17" ht="22" customHeight="1" spans="1:2">
      <c r="A17" s="13" t="s">
        <v>58</v>
      </c>
      <c r="B17" s="342">
        <v>525</v>
      </c>
    </row>
    <row r="18" ht="22" customHeight="1" spans="1:2">
      <c r="A18" s="13" t="s">
        <v>59</v>
      </c>
      <c r="B18" s="342">
        <v>5060</v>
      </c>
    </row>
    <row r="19" ht="22" customHeight="1" spans="1:2">
      <c r="A19" s="13" t="s">
        <v>60</v>
      </c>
      <c r="B19" s="342">
        <v>1865</v>
      </c>
    </row>
    <row r="20" ht="22" customHeight="1" spans="1:2">
      <c r="A20" s="13" t="s">
        <v>61</v>
      </c>
      <c r="B20" s="342">
        <v>24</v>
      </c>
    </row>
    <row r="21" ht="22" customHeight="1" spans="1:2">
      <c r="A21" s="13" t="s">
        <v>62</v>
      </c>
      <c r="B21" s="342"/>
    </row>
    <row r="22" ht="22" customHeight="1" spans="1:2">
      <c r="A22" s="340" t="s">
        <v>63</v>
      </c>
      <c r="B22" s="270">
        <f>B23+B27+B28+B29+B30+B31+B32</f>
        <v>12653</v>
      </c>
    </row>
    <row r="23" ht="22" customHeight="1" spans="1:2">
      <c r="A23" s="13" t="s">
        <v>64</v>
      </c>
      <c r="B23" s="342">
        <v>3622</v>
      </c>
    </row>
    <row r="24" ht="22" customHeight="1" spans="1:2">
      <c r="A24" s="343" t="s">
        <v>65</v>
      </c>
      <c r="B24" s="342">
        <v>750</v>
      </c>
    </row>
    <row r="25" ht="22" customHeight="1" spans="1:2">
      <c r="A25" s="13" t="s">
        <v>66</v>
      </c>
      <c r="B25" s="342">
        <v>510</v>
      </c>
    </row>
    <row r="26" ht="22" customHeight="1" spans="1:2">
      <c r="A26" s="13" t="s">
        <v>67</v>
      </c>
      <c r="B26" s="342">
        <v>200</v>
      </c>
    </row>
    <row r="27" ht="22" customHeight="1" spans="1:2">
      <c r="A27" s="13" t="s">
        <v>68</v>
      </c>
      <c r="B27" s="342">
        <v>1223</v>
      </c>
    </row>
    <row r="28" ht="22" customHeight="1" spans="1:2">
      <c r="A28" s="13" t="s">
        <v>69</v>
      </c>
      <c r="B28" s="342">
        <v>4407</v>
      </c>
    </row>
    <row r="29" ht="22" customHeight="1" spans="1:2">
      <c r="A29" s="343" t="s">
        <v>70</v>
      </c>
      <c r="B29" s="342">
        <v>3272</v>
      </c>
    </row>
    <row r="30" ht="22" customHeight="1" spans="1:2">
      <c r="A30" s="13" t="s">
        <v>71</v>
      </c>
      <c r="B30" s="342">
        <v>20</v>
      </c>
    </row>
    <row r="31" ht="22" customHeight="1" spans="1:2">
      <c r="A31" s="13" t="s">
        <v>72</v>
      </c>
      <c r="B31" s="342">
        <v>41</v>
      </c>
    </row>
    <row r="32" ht="22" customHeight="1" spans="1:2">
      <c r="A32" s="13" t="s">
        <v>73</v>
      </c>
      <c r="B32" s="342">
        <v>68</v>
      </c>
    </row>
    <row r="33" ht="22" customHeight="1" spans="1:2">
      <c r="A33" s="340" t="s">
        <v>74</v>
      </c>
      <c r="B33" s="270">
        <f>B34+B35+B36+B37+B38+B39+B40</f>
        <v>3079</v>
      </c>
    </row>
    <row r="34" ht="22" customHeight="1" spans="1:2">
      <c r="A34" s="13" t="s">
        <v>75</v>
      </c>
      <c r="B34" s="342">
        <v>1942</v>
      </c>
    </row>
    <row r="35" ht="22" customHeight="1" spans="1:2">
      <c r="A35" s="13" t="s">
        <v>76</v>
      </c>
      <c r="B35" s="342">
        <v>728</v>
      </c>
    </row>
    <row r="36" ht="22" customHeight="1" spans="1:2">
      <c r="A36" s="13" t="s">
        <v>77</v>
      </c>
      <c r="B36" s="342">
        <v>165</v>
      </c>
    </row>
    <row r="37" ht="22" customHeight="1" spans="1:2">
      <c r="A37" s="13" t="s">
        <v>78</v>
      </c>
      <c r="B37" s="342">
        <v>20</v>
      </c>
    </row>
    <row r="38" ht="22" customHeight="1" spans="1:2">
      <c r="A38" s="13" t="s">
        <v>79</v>
      </c>
      <c r="B38" s="342">
        <v>214</v>
      </c>
    </row>
    <row r="39" ht="22" customHeight="1" spans="1:2">
      <c r="A39" s="13" t="s">
        <v>80</v>
      </c>
      <c r="B39" s="342">
        <v>10</v>
      </c>
    </row>
    <row r="40" ht="22" customHeight="1" spans="1:2">
      <c r="A40" s="13" t="s">
        <v>81</v>
      </c>
      <c r="B40" s="342"/>
    </row>
    <row r="41" ht="22" customHeight="1" spans="1:2">
      <c r="A41" s="340" t="s">
        <v>82</v>
      </c>
      <c r="B41" s="342">
        <f>B42+B43+B44+B45+B46</f>
        <v>12236</v>
      </c>
    </row>
    <row r="42" ht="22" customHeight="1" spans="1:2">
      <c r="A42" s="13" t="s">
        <v>83</v>
      </c>
      <c r="B42" s="342">
        <v>7768</v>
      </c>
    </row>
    <row r="43" ht="22" customHeight="1" spans="1:2">
      <c r="A43" s="13" t="s">
        <v>84</v>
      </c>
      <c r="B43" s="342"/>
    </row>
    <row r="44" ht="22" customHeight="1" spans="1:2">
      <c r="A44" s="13" t="s">
        <v>85</v>
      </c>
      <c r="B44" s="342">
        <v>3643</v>
      </c>
    </row>
    <row r="45" ht="22" customHeight="1" spans="1:2">
      <c r="A45" s="13" t="s">
        <v>86</v>
      </c>
      <c r="B45" s="342">
        <v>825</v>
      </c>
    </row>
    <row r="46" ht="22" customHeight="1" spans="1:2">
      <c r="A46" s="13" t="s">
        <v>87</v>
      </c>
      <c r="B46" s="342"/>
    </row>
    <row r="47" ht="22" customHeight="1" spans="1:2">
      <c r="A47" s="340" t="s">
        <v>88</v>
      </c>
      <c r="B47" s="270">
        <f>B5+B33+B41</f>
        <v>48613</v>
      </c>
    </row>
  </sheetData>
  <mergeCells count="2">
    <mergeCell ref="A1:B1"/>
    <mergeCell ref="A2:B2"/>
  </mergeCells>
  <printOptions horizontalCentered="1"/>
  <pageMargins left="0.554861111111111" right="0.357638888888889" top="1" bottom="1" header="0.5" footer="0.5"/>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topLeftCell="A22" workbookViewId="0">
      <selection activeCell="J31" sqref="J31"/>
    </sheetView>
  </sheetViews>
  <sheetFormatPr defaultColWidth="9.33333333333333" defaultRowHeight="11.25" outlineLevelCol="6"/>
  <cols>
    <col min="1" max="1" width="15.1666666666667" customWidth="1"/>
    <col min="2" max="2" width="61" customWidth="1"/>
    <col min="3" max="3" width="12" customWidth="1"/>
    <col min="7" max="7" width="10.6666666666667" customWidth="1"/>
  </cols>
  <sheetData>
    <row r="1" ht="24" customHeight="1" spans="1:7">
      <c r="A1" s="72" t="s">
        <v>1779</v>
      </c>
      <c r="B1" s="72"/>
      <c r="C1" s="72"/>
      <c r="D1" s="72"/>
      <c r="E1" s="72"/>
      <c r="F1" s="72"/>
      <c r="G1" s="72"/>
    </row>
    <row r="2" ht="32" customHeight="1" spans="1:7">
      <c r="A2" s="133" t="s">
        <v>1780</v>
      </c>
      <c r="B2" s="133"/>
      <c r="C2" s="133"/>
      <c r="D2" s="133"/>
      <c r="E2" s="133"/>
      <c r="F2" s="133"/>
      <c r="G2" s="133"/>
    </row>
    <row r="3" ht="21" customHeight="1" spans="1:7">
      <c r="A3" s="135"/>
      <c r="B3" s="135"/>
      <c r="C3" s="137"/>
      <c r="D3" s="137"/>
      <c r="E3" s="137" t="s">
        <v>43</v>
      </c>
      <c r="F3" s="137"/>
      <c r="G3" s="137"/>
    </row>
    <row r="4" ht="23" customHeight="1" spans="1:7">
      <c r="A4" s="138" t="s">
        <v>95</v>
      </c>
      <c r="B4" s="139" t="s">
        <v>96</v>
      </c>
      <c r="C4" s="139" t="s">
        <v>45</v>
      </c>
      <c r="D4" s="139"/>
      <c r="E4" s="139"/>
      <c r="F4" s="139"/>
      <c r="G4" s="138" t="s">
        <v>98</v>
      </c>
    </row>
    <row r="5" ht="28.5" spans="1:7">
      <c r="A5" s="138"/>
      <c r="B5" s="139"/>
      <c r="C5" s="139" t="s">
        <v>1310</v>
      </c>
      <c r="D5" s="138" t="s">
        <v>1781</v>
      </c>
      <c r="E5" s="138" t="s">
        <v>1782</v>
      </c>
      <c r="F5" s="138" t="s">
        <v>1575</v>
      </c>
      <c r="G5" s="138"/>
    </row>
    <row r="6" ht="25" customHeight="1" spans="1:7">
      <c r="A6" s="140">
        <v>208</v>
      </c>
      <c r="B6" s="140" t="s">
        <v>1783</v>
      </c>
      <c r="C6" s="138"/>
      <c r="D6" s="139"/>
      <c r="E6" s="139"/>
      <c r="F6" s="139"/>
      <c r="G6" s="139"/>
    </row>
    <row r="7" ht="25" customHeight="1" spans="1:7">
      <c r="A7" s="140">
        <v>20804</v>
      </c>
      <c r="B7" s="140" t="s">
        <v>1784</v>
      </c>
      <c r="C7" s="138"/>
      <c r="D7" s="139"/>
      <c r="E7" s="139"/>
      <c r="F7" s="139"/>
      <c r="G7" s="139"/>
    </row>
    <row r="8" ht="25" customHeight="1" spans="1:7">
      <c r="A8" s="140">
        <v>2080451</v>
      </c>
      <c r="B8" s="140" t="s">
        <v>1785</v>
      </c>
      <c r="C8" s="138"/>
      <c r="D8" s="139"/>
      <c r="E8" s="139"/>
      <c r="F8" s="139"/>
      <c r="G8" s="139"/>
    </row>
    <row r="9" ht="25" customHeight="1" spans="1:7">
      <c r="A9" s="140">
        <v>223</v>
      </c>
      <c r="B9" s="143" t="s">
        <v>1786</v>
      </c>
      <c r="C9" s="139">
        <v>13</v>
      </c>
      <c r="D9" s="139"/>
      <c r="E9" s="139">
        <v>13</v>
      </c>
      <c r="F9" s="139"/>
      <c r="G9" s="143"/>
    </row>
    <row r="10" ht="25" customHeight="1" spans="1:7">
      <c r="A10" s="140">
        <v>22301</v>
      </c>
      <c r="B10" s="143" t="s">
        <v>1787</v>
      </c>
      <c r="C10" s="139">
        <v>13</v>
      </c>
      <c r="D10" s="139"/>
      <c r="E10" s="139">
        <v>13</v>
      </c>
      <c r="F10" s="139"/>
      <c r="G10" s="143"/>
    </row>
    <row r="11" ht="25" customHeight="1" spans="1:7">
      <c r="A11" s="140">
        <v>2230101</v>
      </c>
      <c r="B11" s="143" t="s">
        <v>1788</v>
      </c>
      <c r="C11" s="139"/>
      <c r="D11" s="139"/>
      <c r="E11" s="139"/>
      <c r="F11" s="139"/>
      <c r="G11" s="143"/>
    </row>
    <row r="12" ht="25" customHeight="1" spans="1:7">
      <c r="A12" s="140"/>
      <c r="B12" s="139" t="s">
        <v>1758</v>
      </c>
      <c r="C12" s="139"/>
      <c r="D12" s="139"/>
      <c r="E12" s="139"/>
      <c r="F12" s="139"/>
      <c r="G12" s="143"/>
    </row>
    <row r="13" ht="25" customHeight="1" spans="1:7">
      <c r="A13" s="140">
        <v>2230199</v>
      </c>
      <c r="B13" s="143" t="s">
        <v>1789</v>
      </c>
      <c r="C13" s="139"/>
      <c r="D13" s="139"/>
      <c r="E13" s="139"/>
      <c r="F13" s="139"/>
      <c r="G13" s="143"/>
    </row>
    <row r="14" ht="25" customHeight="1" spans="1:7">
      <c r="A14" s="140">
        <v>22302</v>
      </c>
      <c r="B14" s="143" t="s">
        <v>1790</v>
      </c>
      <c r="C14" s="139"/>
      <c r="D14" s="139"/>
      <c r="E14" s="139"/>
      <c r="F14" s="139"/>
      <c r="G14" s="144"/>
    </row>
    <row r="15" ht="25" customHeight="1" spans="1:7">
      <c r="A15" s="140">
        <v>2230201</v>
      </c>
      <c r="B15" s="140" t="s">
        <v>1791</v>
      </c>
      <c r="C15" s="139"/>
      <c r="D15" s="139"/>
      <c r="E15" s="139"/>
      <c r="F15" s="139"/>
      <c r="G15" s="144"/>
    </row>
    <row r="16" ht="25" customHeight="1" spans="1:7">
      <c r="A16" s="140"/>
      <c r="B16" s="139" t="s">
        <v>1758</v>
      </c>
      <c r="C16" s="139"/>
      <c r="D16" s="139"/>
      <c r="E16" s="139"/>
      <c r="F16" s="139"/>
      <c r="G16" s="144"/>
    </row>
    <row r="17" ht="25" customHeight="1" spans="1:7">
      <c r="A17" s="140">
        <v>2230299</v>
      </c>
      <c r="B17" s="143" t="s">
        <v>1792</v>
      </c>
      <c r="C17" s="139"/>
      <c r="D17" s="139"/>
      <c r="E17" s="139"/>
      <c r="F17" s="139"/>
      <c r="G17" s="144"/>
    </row>
    <row r="18" ht="25" customHeight="1" spans="1:7">
      <c r="A18" s="140">
        <v>22303</v>
      </c>
      <c r="B18" s="140" t="s">
        <v>1793</v>
      </c>
      <c r="C18" s="139"/>
      <c r="D18" s="139"/>
      <c r="E18" s="139"/>
      <c r="F18" s="139"/>
      <c r="G18" s="144"/>
    </row>
    <row r="19" ht="25" customHeight="1" spans="1:7">
      <c r="A19" s="140">
        <v>2230301</v>
      </c>
      <c r="B19" s="140" t="s">
        <v>1794</v>
      </c>
      <c r="C19" s="139"/>
      <c r="D19" s="139"/>
      <c r="E19" s="139"/>
      <c r="F19" s="139"/>
      <c r="G19" s="144"/>
    </row>
    <row r="20" ht="25" customHeight="1" spans="1:7">
      <c r="A20" s="140">
        <v>22304</v>
      </c>
      <c r="B20" s="140" t="s">
        <v>1795</v>
      </c>
      <c r="C20" s="139"/>
      <c r="D20" s="139"/>
      <c r="E20" s="139"/>
      <c r="F20" s="139"/>
      <c r="G20" s="144"/>
    </row>
    <row r="21" ht="25" customHeight="1" spans="1:7">
      <c r="A21" s="140">
        <v>2230401</v>
      </c>
      <c r="B21" s="140" t="s">
        <v>1796</v>
      </c>
      <c r="C21" s="139"/>
      <c r="D21" s="139"/>
      <c r="E21" s="139"/>
      <c r="F21" s="139"/>
      <c r="G21" s="144"/>
    </row>
    <row r="22" ht="25" customHeight="1" spans="1:7">
      <c r="A22" s="140">
        <v>2230402</v>
      </c>
      <c r="B22" s="140" t="s">
        <v>1797</v>
      </c>
      <c r="C22" s="139"/>
      <c r="D22" s="139"/>
      <c r="E22" s="139"/>
      <c r="F22" s="139"/>
      <c r="G22" s="144"/>
    </row>
    <row r="23" ht="25" customHeight="1" spans="1:7">
      <c r="A23" s="140">
        <v>2230499</v>
      </c>
      <c r="B23" s="140" t="s">
        <v>1798</v>
      </c>
      <c r="C23" s="139"/>
      <c r="D23" s="139"/>
      <c r="E23" s="139"/>
      <c r="F23" s="139"/>
      <c r="G23" s="144"/>
    </row>
    <row r="24" ht="25" customHeight="1" spans="1:7">
      <c r="A24" s="140">
        <v>22399</v>
      </c>
      <c r="B24" s="140" t="s">
        <v>1799</v>
      </c>
      <c r="C24" s="139"/>
      <c r="D24" s="139"/>
      <c r="E24" s="139"/>
      <c r="F24" s="139"/>
      <c r="G24" s="144"/>
    </row>
    <row r="25" ht="25" customHeight="1" spans="1:7">
      <c r="A25" s="140">
        <v>2239901</v>
      </c>
      <c r="B25" s="140" t="s">
        <v>1800</v>
      </c>
      <c r="C25" s="139"/>
      <c r="D25" s="139"/>
      <c r="E25" s="139"/>
      <c r="F25" s="139"/>
      <c r="G25" s="144"/>
    </row>
    <row r="26" ht="25" customHeight="1" spans="1:7">
      <c r="A26" s="140">
        <v>230</v>
      </c>
      <c r="B26" s="140" t="s">
        <v>1801</v>
      </c>
      <c r="C26" s="139"/>
      <c r="D26" s="139"/>
      <c r="E26" s="139"/>
      <c r="F26" s="139"/>
      <c r="G26" s="144"/>
    </row>
    <row r="27" ht="25" customHeight="1" spans="1:7">
      <c r="A27" s="140">
        <v>23005</v>
      </c>
      <c r="B27" s="143" t="s">
        <v>1802</v>
      </c>
      <c r="C27" s="139"/>
      <c r="D27" s="139"/>
      <c r="E27" s="139"/>
      <c r="F27" s="139"/>
      <c r="G27" s="144"/>
    </row>
    <row r="28" ht="25" customHeight="1" spans="1:7">
      <c r="A28" s="140">
        <v>2300501</v>
      </c>
      <c r="B28" s="143" t="s">
        <v>1803</v>
      </c>
      <c r="C28" s="139"/>
      <c r="D28" s="139"/>
      <c r="E28" s="139"/>
      <c r="F28" s="139"/>
      <c r="G28" s="144"/>
    </row>
    <row r="29" ht="25" customHeight="1" spans="1:7">
      <c r="A29" s="140">
        <v>23008</v>
      </c>
      <c r="B29" s="140" t="s">
        <v>1804</v>
      </c>
      <c r="C29" s="139">
        <v>15198</v>
      </c>
      <c r="D29" s="139"/>
      <c r="E29" s="139"/>
      <c r="F29" s="139">
        <v>15198</v>
      </c>
      <c r="G29" s="143"/>
    </row>
    <row r="30" ht="25" customHeight="1" spans="1:7">
      <c r="A30" s="140">
        <v>2300803</v>
      </c>
      <c r="B30" s="140" t="s">
        <v>1805</v>
      </c>
      <c r="C30" s="139">
        <v>15198</v>
      </c>
      <c r="D30" s="139"/>
      <c r="E30" s="139"/>
      <c r="F30" s="139">
        <v>15198</v>
      </c>
      <c r="G30" s="143"/>
    </row>
    <row r="31" ht="25" customHeight="1" spans="1:7">
      <c r="A31" s="140"/>
      <c r="B31" s="146" t="s">
        <v>1806</v>
      </c>
      <c r="C31" s="139">
        <f>C9+C29</f>
        <v>15211</v>
      </c>
      <c r="D31" s="139"/>
      <c r="E31" s="139">
        <v>13</v>
      </c>
      <c r="F31" s="139">
        <v>15198</v>
      </c>
      <c r="G31" s="143"/>
    </row>
  </sheetData>
  <mergeCells count="8">
    <mergeCell ref="A1:G1"/>
    <mergeCell ref="A2:G2"/>
    <mergeCell ref="A3:B3"/>
    <mergeCell ref="E3:G3"/>
    <mergeCell ref="C4:F4"/>
    <mergeCell ref="A4:A5"/>
    <mergeCell ref="B4:B5"/>
    <mergeCell ref="G4:G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N10" sqref="N10"/>
    </sheetView>
  </sheetViews>
  <sheetFormatPr defaultColWidth="9.33333333333333" defaultRowHeight="11.25" outlineLevelCol="6"/>
  <cols>
    <col min="1" max="1" width="13.1666666666667" customWidth="1"/>
    <col min="2" max="2" width="66.1666666666667" customWidth="1"/>
    <col min="3" max="3" width="11.6666666666667" customWidth="1"/>
  </cols>
  <sheetData>
    <row r="1" ht="14.25" spans="1:7">
      <c r="A1" s="72" t="s">
        <v>1807</v>
      </c>
      <c r="B1" s="132"/>
      <c r="C1" s="72"/>
      <c r="D1" s="72"/>
      <c r="E1" s="72"/>
      <c r="F1" s="72"/>
      <c r="G1" s="72"/>
    </row>
    <row r="2" ht="31" customHeight="1" spans="1:7">
      <c r="A2" s="133" t="s">
        <v>1808</v>
      </c>
      <c r="B2" s="134"/>
      <c r="C2" s="133"/>
      <c r="D2" s="133"/>
      <c r="E2" s="133"/>
      <c r="F2" s="133"/>
      <c r="G2" s="133"/>
    </row>
    <row r="3" ht="14.25" spans="1:7">
      <c r="A3" s="135"/>
      <c r="B3" s="136"/>
      <c r="C3" s="137"/>
      <c r="D3" s="137"/>
      <c r="E3" s="137" t="s">
        <v>43</v>
      </c>
      <c r="F3" s="137"/>
      <c r="G3" s="137"/>
    </row>
    <row r="4" ht="21" customHeight="1" spans="1:7">
      <c r="A4" s="138" t="s">
        <v>95</v>
      </c>
      <c r="B4" s="138" t="s">
        <v>96</v>
      </c>
      <c r="C4" s="139" t="s">
        <v>45</v>
      </c>
      <c r="D4" s="139"/>
      <c r="E4" s="139"/>
      <c r="F4" s="139"/>
      <c r="G4" s="138" t="s">
        <v>98</v>
      </c>
    </row>
    <row r="5" ht="28.5" spans="1:7">
      <c r="A5" s="138"/>
      <c r="B5" s="138"/>
      <c r="C5" s="139" t="s">
        <v>1310</v>
      </c>
      <c r="D5" s="138" t="s">
        <v>1781</v>
      </c>
      <c r="E5" s="138" t="s">
        <v>1782</v>
      </c>
      <c r="F5" s="138" t="s">
        <v>1575</v>
      </c>
      <c r="G5" s="138"/>
    </row>
    <row r="6" ht="25" customHeight="1" spans="1:7">
      <c r="A6" s="140">
        <v>208</v>
      </c>
      <c r="B6" s="141" t="s">
        <v>1783</v>
      </c>
      <c r="C6" s="138"/>
      <c r="D6" s="139"/>
      <c r="E6" s="139"/>
      <c r="F6" s="139"/>
      <c r="G6" s="139"/>
    </row>
    <row r="7" ht="25" customHeight="1" spans="1:7">
      <c r="A7" s="140">
        <v>20804</v>
      </c>
      <c r="B7" s="141" t="s">
        <v>1784</v>
      </c>
      <c r="C7" s="138"/>
      <c r="D7" s="139"/>
      <c r="E7" s="139"/>
      <c r="F7" s="139"/>
      <c r="G7" s="139"/>
    </row>
    <row r="8" ht="25" customHeight="1" spans="1:7">
      <c r="A8" s="140">
        <v>2080451</v>
      </c>
      <c r="B8" s="141" t="s">
        <v>1785</v>
      </c>
      <c r="C8" s="138"/>
      <c r="D8" s="139"/>
      <c r="E8" s="139"/>
      <c r="F8" s="139"/>
      <c r="G8" s="139"/>
    </row>
    <row r="9" ht="25" customHeight="1" spans="1:7">
      <c r="A9" s="140">
        <v>223</v>
      </c>
      <c r="B9" s="142" t="s">
        <v>1786</v>
      </c>
      <c r="C9" s="139">
        <v>13</v>
      </c>
      <c r="D9" s="139"/>
      <c r="E9" s="139">
        <v>13</v>
      </c>
      <c r="F9" s="139"/>
      <c r="G9" s="143"/>
    </row>
    <row r="10" ht="25" customHeight="1" spans="1:7">
      <c r="A10" s="140">
        <v>22301</v>
      </c>
      <c r="B10" s="142" t="s">
        <v>1787</v>
      </c>
      <c r="C10" s="139">
        <v>13</v>
      </c>
      <c r="D10" s="139"/>
      <c r="E10" s="139">
        <v>13</v>
      </c>
      <c r="F10" s="139"/>
      <c r="G10" s="143"/>
    </row>
    <row r="11" ht="25" customHeight="1" spans="1:7">
      <c r="A11" s="140">
        <v>2230101</v>
      </c>
      <c r="B11" s="142" t="s">
        <v>1788</v>
      </c>
      <c r="C11" s="139"/>
      <c r="D11" s="139"/>
      <c r="E11" s="139"/>
      <c r="F11" s="139"/>
      <c r="G11" s="143"/>
    </row>
    <row r="12" ht="25" customHeight="1" spans="1:7">
      <c r="A12" s="140"/>
      <c r="B12" s="138" t="s">
        <v>1758</v>
      </c>
      <c r="C12" s="139"/>
      <c r="D12" s="139"/>
      <c r="E12" s="139"/>
      <c r="F12" s="139"/>
      <c r="G12" s="143"/>
    </row>
    <row r="13" ht="25" customHeight="1" spans="1:7">
      <c r="A13" s="140">
        <v>2230199</v>
      </c>
      <c r="B13" s="142" t="s">
        <v>1789</v>
      </c>
      <c r="C13" s="139"/>
      <c r="D13" s="139"/>
      <c r="E13" s="139"/>
      <c r="F13" s="139"/>
      <c r="G13" s="143"/>
    </row>
    <row r="14" ht="25" customHeight="1" spans="1:7">
      <c r="A14" s="140">
        <v>22302</v>
      </c>
      <c r="B14" s="142" t="s">
        <v>1790</v>
      </c>
      <c r="C14" s="139"/>
      <c r="D14" s="139"/>
      <c r="E14" s="139"/>
      <c r="F14" s="139"/>
      <c r="G14" s="144"/>
    </row>
    <row r="15" ht="25" customHeight="1" spans="1:7">
      <c r="A15" s="140">
        <v>2230201</v>
      </c>
      <c r="B15" s="141" t="s">
        <v>1791</v>
      </c>
      <c r="C15" s="139"/>
      <c r="D15" s="139"/>
      <c r="E15" s="139"/>
      <c r="F15" s="139"/>
      <c r="G15" s="144"/>
    </row>
    <row r="16" ht="25" customHeight="1" spans="1:7">
      <c r="A16" s="140"/>
      <c r="B16" s="138" t="s">
        <v>1758</v>
      </c>
      <c r="C16" s="139"/>
      <c r="D16" s="139"/>
      <c r="E16" s="139"/>
      <c r="F16" s="139"/>
      <c r="G16" s="144"/>
    </row>
    <row r="17" ht="25" customHeight="1" spans="1:7">
      <c r="A17" s="140">
        <v>2230299</v>
      </c>
      <c r="B17" s="142" t="s">
        <v>1792</v>
      </c>
      <c r="C17" s="139"/>
      <c r="D17" s="139"/>
      <c r="E17" s="139"/>
      <c r="F17" s="139"/>
      <c r="G17" s="144"/>
    </row>
    <row r="18" ht="25" customHeight="1" spans="1:7">
      <c r="A18" s="140">
        <v>22303</v>
      </c>
      <c r="B18" s="141" t="s">
        <v>1793</v>
      </c>
      <c r="C18" s="139"/>
      <c r="D18" s="139"/>
      <c r="E18" s="139"/>
      <c r="F18" s="139"/>
      <c r="G18" s="144"/>
    </row>
    <row r="19" ht="25" customHeight="1" spans="1:7">
      <c r="A19" s="140">
        <v>2230301</v>
      </c>
      <c r="B19" s="141" t="s">
        <v>1794</v>
      </c>
      <c r="C19" s="139"/>
      <c r="D19" s="139"/>
      <c r="E19" s="139"/>
      <c r="F19" s="139"/>
      <c r="G19" s="144"/>
    </row>
    <row r="20" ht="25" customHeight="1" spans="1:7">
      <c r="A20" s="140">
        <v>22304</v>
      </c>
      <c r="B20" s="141" t="s">
        <v>1795</v>
      </c>
      <c r="C20" s="139"/>
      <c r="D20" s="139"/>
      <c r="E20" s="139"/>
      <c r="F20" s="139"/>
      <c r="G20" s="144"/>
    </row>
    <row r="21" ht="25" customHeight="1" spans="1:7">
      <c r="A21" s="140">
        <v>2230401</v>
      </c>
      <c r="B21" s="141" t="s">
        <v>1796</v>
      </c>
      <c r="C21" s="139"/>
      <c r="D21" s="139"/>
      <c r="E21" s="139"/>
      <c r="F21" s="139"/>
      <c r="G21" s="144"/>
    </row>
    <row r="22" ht="25" customHeight="1" spans="1:7">
      <c r="A22" s="140">
        <v>2230402</v>
      </c>
      <c r="B22" s="141" t="s">
        <v>1797</v>
      </c>
      <c r="C22" s="139"/>
      <c r="D22" s="139"/>
      <c r="E22" s="139"/>
      <c r="F22" s="139"/>
      <c r="G22" s="144"/>
    </row>
    <row r="23" ht="25" customHeight="1" spans="1:7">
      <c r="A23" s="140">
        <v>2230499</v>
      </c>
      <c r="B23" s="141" t="s">
        <v>1798</v>
      </c>
      <c r="C23" s="139"/>
      <c r="D23" s="139"/>
      <c r="E23" s="139"/>
      <c r="F23" s="139"/>
      <c r="G23" s="144"/>
    </row>
    <row r="24" ht="25" customHeight="1" spans="1:7">
      <c r="A24" s="140">
        <v>22399</v>
      </c>
      <c r="B24" s="141" t="s">
        <v>1799</v>
      </c>
      <c r="C24" s="139"/>
      <c r="D24" s="139"/>
      <c r="E24" s="139"/>
      <c r="F24" s="139"/>
      <c r="G24" s="144"/>
    </row>
    <row r="25" ht="25" customHeight="1" spans="1:7">
      <c r="A25" s="140">
        <v>2239901</v>
      </c>
      <c r="B25" s="141" t="s">
        <v>1800</v>
      </c>
      <c r="C25" s="139"/>
      <c r="D25" s="139"/>
      <c r="E25" s="139"/>
      <c r="F25" s="139"/>
      <c r="G25" s="144"/>
    </row>
    <row r="26" ht="25" customHeight="1" spans="1:7">
      <c r="A26" s="140">
        <v>230</v>
      </c>
      <c r="B26" s="141" t="s">
        <v>1801</v>
      </c>
      <c r="C26" s="139"/>
      <c r="D26" s="139"/>
      <c r="E26" s="139"/>
      <c r="F26" s="139"/>
      <c r="G26" s="144"/>
    </row>
    <row r="27" ht="25" customHeight="1" spans="1:7">
      <c r="A27" s="140">
        <v>23005</v>
      </c>
      <c r="B27" s="142" t="s">
        <v>1802</v>
      </c>
      <c r="C27" s="139"/>
      <c r="D27" s="139"/>
      <c r="E27" s="139"/>
      <c r="F27" s="139"/>
      <c r="G27" s="144"/>
    </row>
    <row r="28" ht="25" customHeight="1" spans="1:7">
      <c r="A28" s="140">
        <v>2300501</v>
      </c>
      <c r="B28" s="142" t="s">
        <v>1803</v>
      </c>
      <c r="C28" s="139"/>
      <c r="D28" s="139"/>
      <c r="E28" s="139"/>
      <c r="F28" s="139"/>
      <c r="G28" s="144"/>
    </row>
    <row r="29" ht="25" customHeight="1" spans="1:7">
      <c r="A29" s="140">
        <v>23008</v>
      </c>
      <c r="B29" s="141" t="s">
        <v>1804</v>
      </c>
      <c r="C29" s="139">
        <v>15198</v>
      </c>
      <c r="D29" s="139"/>
      <c r="E29" s="139"/>
      <c r="F29" s="139">
        <v>15198</v>
      </c>
      <c r="G29" s="143"/>
    </row>
    <row r="30" ht="25" customHeight="1" spans="1:7">
      <c r="A30" s="140">
        <v>2300803</v>
      </c>
      <c r="B30" s="141" t="s">
        <v>1805</v>
      </c>
      <c r="C30" s="139">
        <v>15198</v>
      </c>
      <c r="D30" s="139"/>
      <c r="E30" s="139"/>
      <c r="F30" s="139">
        <v>15198</v>
      </c>
      <c r="G30" s="143"/>
    </row>
    <row r="31" ht="25" customHeight="1" spans="1:7">
      <c r="A31" s="140"/>
      <c r="B31" s="145" t="s">
        <v>1806</v>
      </c>
      <c r="C31" s="139">
        <f>C9+C29</f>
        <v>15211</v>
      </c>
      <c r="D31" s="139"/>
      <c r="E31" s="139"/>
      <c r="F31" s="139">
        <f>E9+F29</f>
        <v>15211</v>
      </c>
      <c r="G31" s="143"/>
    </row>
  </sheetData>
  <mergeCells count="8">
    <mergeCell ref="A1:G1"/>
    <mergeCell ref="A2:G2"/>
    <mergeCell ref="A3:B3"/>
    <mergeCell ref="E3:G3"/>
    <mergeCell ref="C4:F4"/>
    <mergeCell ref="A4:A5"/>
    <mergeCell ref="B4:B5"/>
    <mergeCell ref="G4:G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 sqref="A2:B2"/>
    </sheetView>
  </sheetViews>
  <sheetFormatPr defaultColWidth="9.33333333333333" defaultRowHeight="11.25" outlineLevelCol="1"/>
  <cols>
    <col min="1" max="1" width="51" customWidth="1"/>
    <col min="2" max="2" width="56.3333333333333" customWidth="1"/>
  </cols>
  <sheetData>
    <row r="1" ht="14.25" spans="1:2">
      <c r="A1" s="19" t="s">
        <v>1809</v>
      </c>
      <c r="B1" s="19"/>
    </row>
    <row r="2" ht="72" customHeight="1" spans="1:2">
      <c r="A2" s="119" t="s">
        <v>1810</v>
      </c>
      <c r="B2" s="119"/>
    </row>
    <row r="3" ht="26" customHeight="1" spans="1:2">
      <c r="A3" s="120"/>
      <c r="B3" s="121" t="s">
        <v>43</v>
      </c>
    </row>
    <row r="4" ht="22" customHeight="1" spans="1:2">
      <c r="A4" s="122" t="s">
        <v>1811</v>
      </c>
      <c r="B4" s="122" t="s">
        <v>1329</v>
      </c>
    </row>
    <row r="5" ht="22" customHeight="1" spans="1:2">
      <c r="A5" s="123" t="s">
        <v>1812</v>
      </c>
      <c r="B5" s="124"/>
    </row>
    <row r="6" ht="22" customHeight="1" spans="1:2">
      <c r="A6" s="123" t="s">
        <v>1813</v>
      </c>
      <c r="B6" s="125"/>
    </row>
    <row r="7" ht="22" customHeight="1" spans="1:2">
      <c r="A7" s="123" t="s">
        <v>1814</v>
      </c>
      <c r="B7" s="125"/>
    </row>
    <row r="8" ht="22" customHeight="1" spans="1:2">
      <c r="A8" s="123" t="s">
        <v>1815</v>
      </c>
      <c r="B8" s="125"/>
    </row>
    <row r="9" ht="22" customHeight="1" spans="1:2">
      <c r="A9" s="123" t="s">
        <v>1816</v>
      </c>
      <c r="B9" s="125"/>
    </row>
    <row r="10" ht="22" customHeight="1" spans="1:2">
      <c r="A10" s="123" t="s">
        <v>1817</v>
      </c>
      <c r="B10" s="125"/>
    </row>
    <row r="11" ht="22" customHeight="1" spans="1:2">
      <c r="A11" s="123" t="s">
        <v>1818</v>
      </c>
      <c r="B11" s="126"/>
    </row>
    <row r="12" ht="22" customHeight="1" spans="1:2">
      <c r="A12" s="127"/>
      <c r="B12" s="126"/>
    </row>
    <row r="13" ht="27" customHeight="1" spans="1:2">
      <c r="A13" s="127" t="s">
        <v>1806</v>
      </c>
      <c r="B13" s="126"/>
    </row>
    <row r="14" ht="22" customHeight="1" spans="1:2">
      <c r="A14" s="128" t="s">
        <v>1819</v>
      </c>
      <c r="B14" s="126"/>
    </row>
    <row r="15" ht="34" customHeight="1" spans="1:2">
      <c r="A15" s="129" t="s">
        <v>1735</v>
      </c>
      <c r="B15" s="130"/>
    </row>
    <row r="16" ht="39" customHeight="1" spans="1:2">
      <c r="A16" s="131" t="s">
        <v>1820</v>
      </c>
      <c r="B16" s="131"/>
    </row>
  </sheetData>
  <mergeCells count="3">
    <mergeCell ref="A1:B1"/>
    <mergeCell ref="A2:B2"/>
    <mergeCell ref="A16:B1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2" sqref="A2:I2"/>
    </sheetView>
  </sheetViews>
  <sheetFormatPr defaultColWidth="12" defaultRowHeight="11.25"/>
  <cols>
    <col min="1" max="1" width="44.8333333333333" customWidth="1"/>
    <col min="2" max="2" width="14.5" customWidth="1"/>
    <col min="3" max="3" width="16.5" customWidth="1"/>
    <col min="4" max="4" width="18.3333333333333" customWidth="1"/>
    <col min="5" max="5" width="21.1666666666667" customWidth="1"/>
    <col min="6" max="6" width="16.8333333333333" customWidth="1"/>
    <col min="7" max="7" width="17.1666666666667" customWidth="1"/>
    <col min="8" max="9" width="10" customWidth="1"/>
  </cols>
  <sheetData>
    <row r="1" ht="26" customHeight="1" spans="1:9">
      <c r="A1" s="72" t="s">
        <v>1821</v>
      </c>
      <c r="B1" s="72"/>
      <c r="C1" s="72"/>
      <c r="D1" s="72"/>
      <c r="E1" s="72"/>
      <c r="F1" s="72"/>
      <c r="G1" s="72"/>
      <c r="H1" s="72"/>
      <c r="I1" s="72"/>
    </row>
    <row r="2" ht="44" customHeight="1" spans="1:9">
      <c r="A2" s="73" t="s">
        <v>1822</v>
      </c>
      <c r="B2" s="74"/>
      <c r="C2" s="75"/>
      <c r="D2" s="76"/>
      <c r="E2" s="75"/>
      <c r="F2" s="75"/>
      <c r="G2" s="75"/>
      <c r="H2" s="75"/>
      <c r="I2" s="75"/>
    </row>
    <row r="3" ht="14.25" spans="1:9">
      <c r="A3" s="77"/>
      <c r="B3" s="78"/>
      <c r="C3" s="77"/>
      <c r="D3" s="79"/>
      <c r="E3" s="77"/>
      <c r="F3" s="77"/>
      <c r="G3" s="77"/>
      <c r="H3" s="77"/>
      <c r="I3" s="94"/>
    </row>
    <row r="4" ht="14.25" spans="1:9">
      <c r="A4" s="80"/>
      <c r="B4" s="81"/>
      <c r="C4" s="82"/>
      <c r="D4" s="83"/>
      <c r="E4" s="80"/>
      <c r="F4" s="80"/>
      <c r="G4" s="80"/>
      <c r="H4" s="81" t="s">
        <v>43</v>
      </c>
      <c r="I4" s="81"/>
    </row>
    <row r="5" ht="48" customHeight="1" spans="1:9">
      <c r="A5" s="97" t="s">
        <v>1636</v>
      </c>
      <c r="B5" s="98" t="s">
        <v>1310</v>
      </c>
      <c r="C5" s="99" t="s">
        <v>1823</v>
      </c>
      <c r="D5" s="98" t="s">
        <v>1824</v>
      </c>
      <c r="E5" s="100" t="s">
        <v>1825</v>
      </c>
      <c r="F5" s="101" t="s">
        <v>1826</v>
      </c>
      <c r="G5" s="102" t="s">
        <v>1827</v>
      </c>
      <c r="H5" s="102" t="s">
        <v>1828</v>
      </c>
      <c r="I5" s="115" t="s">
        <v>1829</v>
      </c>
    </row>
    <row r="6" ht="25" customHeight="1" spans="1:9">
      <c r="A6" s="103" t="s">
        <v>1830</v>
      </c>
      <c r="B6" s="104">
        <v>17909.55</v>
      </c>
      <c r="C6" s="104"/>
      <c r="D6" s="104">
        <v>15051.65</v>
      </c>
      <c r="E6" s="105">
        <v>2857.9</v>
      </c>
      <c r="F6" s="106"/>
      <c r="G6" s="106"/>
      <c r="H6" s="106"/>
      <c r="I6" s="116"/>
    </row>
    <row r="7" ht="25" customHeight="1" spans="1:9">
      <c r="A7" s="103" t="s">
        <v>1831</v>
      </c>
      <c r="B7" s="107">
        <f>B8+B9+B10+B11+B12+B13+B14+B15</f>
        <v>37430.65</v>
      </c>
      <c r="C7" s="108"/>
      <c r="D7" s="107">
        <f>D8+D9+D10+D11+D12+D13+D14+D15</f>
        <v>7733.79</v>
      </c>
      <c r="E7" s="107">
        <f>E8+E9+E10+E11+E12+E13+E14+E15</f>
        <v>29696.86</v>
      </c>
      <c r="F7" s="109"/>
      <c r="G7" s="109"/>
      <c r="H7" s="109"/>
      <c r="I7" s="117"/>
    </row>
    <row r="8" ht="25" customHeight="1" spans="1:9">
      <c r="A8" s="110" t="s">
        <v>1832</v>
      </c>
      <c r="B8" s="107">
        <f>C8+D8+E8+F8+G8+H8+I8</f>
        <v>17324.26</v>
      </c>
      <c r="C8" s="107"/>
      <c r="D8" s="107">
        <v>2090.53</v>
      </c>
      <c r="E8" s="107">
        <v>15233.73</v>
      </c>
      <c r="F8" s="109"/>
      <c r="G8" s="109"/>
      <c r="H8" s="109"/>
      <c r="I8" s="117"/>
    </row>
    <row r="9" ht="25" customHeight="1" spans="1:9">
      <c r="A9" s="110" t="s">
        <v>1833</v>
      </c>
      <c r="B9" s="107">
        <f t="shared" ref="B9:B15" si="0">C9+D9+E9+F9+G9+H9+I9</f>
        <v>19584.71</v>
      </c>
      <c r="C9" s="107"/>
      <c r="D9" s="107">
        <v>5484.71</v>
      </c>
      <c r="E9" s="107">
        <v>14100</v>
      </c>
      <c r="F9" s="109"/>
      <c r="G9" s="109"/>
      <c r="H9" s="109"/>
      <c r="I9" s="117"/>
    </row>
    <row r="10" ht="25" customHeight="1" spans="1:9">
      <c r="A10" s="111" t="s">
        <v>1834</v>
      </c>
      <c r="B10" s="107">
        <f t="shared" si="0"/>
        <v>66.5</v>
      </c>
      <c r="C10" s="107"/>
      <c r="D10" s="107">
        <v>46.5</v>
      </c>
      <c r="E10" s="107">
        <v>20</v>
      </c>
      <c r="F10" s="109"/>
      <c r="G10" s="109"/>
      <c r="H10" s="109"/>
      <c r="I10" s="117"/>
    </row>
    <row r="11" ht="25" customHeight="1" spans="1:9">
      <c r="A11" s="110" t="s">
        <v>1835</v>
      </c>
      <c r="B11" s="107"/>
      <c r="C11" s="107"/>
      <c r="D11" s="107"/>
      <c r="E11" s="107"/>
      <c r="F11" s="109"/>
      <c r="G11" s="109"/>
      <c r="H11" s="109"/>
      <c r="I11" s="109"/>
    </row>
    <row r="12" ht="25" customHeight="1" spans="1:9">
      <c r="A12" s="110" t="s">
        <v>1836</v>
      </c>
      <c r="B12" s="107">
        <f t="shared" si="0"/>
        <v>355.05</v>
      </c>
      <c r="C12" s="107"/>
      <c r="D12" s="107">
        <v>11.92</v>
      </c>
      <c r="E12" s="107">
        <v>343.13</v>
      </c>
      <c r="F12" s="109"/>
      <c r="G12" s="109"/>
      <c r="H12" s="109"/>
      <c r="I12" s="109"/>
    </row>
    <row r="13" ht="25" customHeight="1" spans="1:9">
      <c r="A13" s="111" t="s">
        <v>1837</v>
      </c>
      <c r="B13" s="107">
        <f t="shared" si="0"/>
        <v>100.13</v>
      </c>
      <c r="C13" s="107"/>
      <c r="D13" s="107">
        <v>100.13</v>
      </c>
      <c r="E13" s="107"/>
      <c r="F13" s="109"/>
      <c r="G13" s="109"/>
      <c r="H13" s="109"/>
      <c r="I13" s="109"/>
    </row>
    <row r="14" ht="25" customHeight="1" spans="1:9">
      <c r="A14" s="110" t="s">
        <v>1838</v>
      </c>
      <c r="B14" s="107"/>
      <c r="C14" s="107"/>
      <c r="D14" s="107"/>
      <c r="E14" s="107"/>
      <c r="F14" s="109"/>
      <c r="G14" s="109"/>
      <c r="H14" s="109"/>
      <c r="I14" s="109"/>
    </row>
    <row r="15" ht="25" customHeight="1" spans="1:9">
      <c r="A15" s="110" t="s">
        <v>1839</v>
      </c>
      <c r="B15" s="107"/>
      <c r="C15" s="107"/>
      <c r="D15" s="107"/>
      <c r="E15" s="107"/>
      <c r="F15" s="109"/>
      <c r="G15" s="109"/>
      <c r="H15" s="109"/>
      <c r="I15" s="109"/>
    </row>
    <row r="16" ht="12" spans="1:9">
      <c r="A16" s="79"/>
      <c r="B16" s="112"/>
      <c r="C16" s="113"/>
      <c r="D16" s="114"/>
      <c r="E16" s="113"/>
      <c r="F16" s="113"/>
      <c r="G16" s="113"/>
      <c r="H16" s="113"/>
      <c r="I16" s="118"/>
    </row>
  </sheetData>
  <mergeCells count="3">
    <mergeCell ref="A1:I1"/>
    <mergeCell ref="A2:I2"/>
    <mergeCell ref="H4:I4"/>
  </mergeCells>
  <printOptions horizontalCentered="1"/>
  <pageMargins left="0.357638888888889" right="0.161111111111111" top="1" bottom="1" header="0.5" footer="0.5"/>
  <pageSetup paperSize="9" scale="90"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2" sqref="A2:I2"/>
    </sheetView>
  </sheetViews>
  <sheetFormatPr defaultColWidth="12" defaultRowHeight="11.25"/>
  <cols>
    <col min="1" max="1" width="44.8333333333333" customWidth="1"/>
    <col min="2" max="2" width="14.5" customWidth="1"/>
    <col min="3" max="3" width="16.5" customWidth="1"/>
    <col min="4" max="4" width="18.3333333333333" customWidth="1"/>
    <col min="5" max="5" width="21.1666666666667" customWidth="1"/>
    <col min="6" max="6" width="16.8333333333333" customWidth="1"/>
    <col min="7" max="7" width="17.1666666666667" customWidth="1"/>
    <col min="8" max="9" width="10" customWidth="1"/>
  </cols>
  <sheetData>
    <row r="1" ht="23" customHeight="1" spans="1:9">
      <c r="A1" s="72" t="s">
        <v>1840</v>
      </c>
      <c r="B1" s="72"/>
      <c r="C1" s="72"/>
      <c r="D1" s="72"/>
      <c r="E1" s="72"/>
      <c r="F1" s="72"/>
      <c r="G1" s="72"/>
      <c r="H1" s="72"/>
      <c r="I1" s="72"/>
    </row>
    <row r="2" ht="44" customHeight="1" spans="1:9">
      <c r="A2" s="73" t="s">
        <v>1841</v>
      </c>
      <c r="B2" s="74"/>
      <c r="C2" s="75"/>
      <c r="D2" s="76"/>
      <c r="E2" s="75"/>
      <c r="F2" s="75"/>
      <c r="G2" s="75"/>
      <c r="H2" s="75"/>
      <c r="I2" s="75"/>
    </row>
    <row r="3" ht="14.25" spans="1:9">
      <c r="A3" s="77"/>
      <c r="B3" s="78"/>
      <c r="C3" s="77"/>
      <c r="D3" s="79"/>
      <c r="E3" s="77"/>
      <c r="F3" s="77"/>
      <c r="G3" s="77"/>
      <c r="H3" s="77"/>
      <c r="I3" s="94"/>
    </row>
    <row r="4" ht="14.25" spans="1:9">
      <c r="A4" s="80"/>
      <c r="B4" s="81"/>
      <c r="C4" s="82"/>
      <c r="D4" s="83"/>
      <c r="E4" s="80"/>
      <c r="F4" s="80"/>
      <c r="G4" s="80"/>
      <c r="H4" s="81" t="s">
        <v>43</v>
      </c>
      <c r="I4" s="81"/>
    </row>
    <row r="5" ht="48" customHeight="1" spans="1:9">
      <c r="A5" s="84" t="s">
        <v>1636</v>
      </c>
      <c r="B5" s="85" t="s">
        <v>1310</v>
      </c>
      <c r="C5" s="86" t="s">
        <v>1823</v>
      </c>
      <c r="D5" s="85" t="s">
        <v>1824</v>
      </c>
      <c r="E5" s="87" t="s">
        <v>1825</v>
      </c>
      <c r="F5" s="88" t="s">
        <v>1826</v>
      </c>
      <c r="G5" s="89" t="s">
        <v>1827</v>
      </c>
      <c r="H5" s="89" t="s">
        <v>1828</v>
      </c>
      <c r="I5" s="95" t="s">
        <v>1829</v>
      </c>
    </row>
    <row r="6" ht="25" customHeight="1" spans="1:9">
      <c r="A6" s="90" t="s">
        <v>1842</v>
      </c>
      <c r="B6" s="91">
        <f>B7+B8+B9+B10+B11</f>
        <v>33000.73</v>
      </c>
      <c r="C6" s="91">
        <f t="shared" ref="C6:H6" si="0">C7+C8+C9+C10+C11</f>
        <v>0</v>
      </c>
      <c r="D6" s="91">
        <f t="shared" si="0"/>
        <v>5414.17</v>
      </c>
      <c r="E6" s="91">
        <f t="shared" si="0"/>
        <v>27586.56</v>
      </c>
      <c r="F6" s="91">
        <f t="shared" si="0"/>
        <v>0</v>
      </c>
      <c r="G6" s="91">
        <f t="shared" si="0"/>
        <v>0</v>
      </c>
      <c r="H6" s="91">
        <f t="shared" si="0"/>
        <v>0</v>
      </c>
      <c r="I6" s="91">
        <v>0</v>
      </c>
    </row>
    <row r="7" ht="25" customHeight="1" spans="1:9">
      <c r="A7" s="90" t="s">
        <v>1843</v>
      </c>
      <c r="B7" s="91">
        <f>C7+D7+E7+G7+I7</f>
        <v>31597.18</v>
      </c>
      <c r="C7" s="91"/>
      <c r="D7" s="91">
        <v>5410.62</v>
      </c>
      <c r="E7" s="91">
        <v>26186.56</v>
      </c>
      <c r="F7" s="91">
        <v>0</v>
      </c>
      <c r="G7" s="91">
        <v>0</v>
      </c>
      <c r="H7" s="91">
        <v>0</v>
      </c>
      <c r="I7" s="91">
        <v>0</v>
      </c>
    </row>
    <row r="8" ht="25" customHeight="1" spans="1:9">
      <c r="A8" s="90" t="s">
        <v>1844</v>
      </c>
      <c r="B8" s="91">
        <f>C8+D8+E8+G8+I8</f>
        <v>403.55</v>
      </c>
      <c r="C8" s="91"/>
      <c r="D8" s="91">
        <v>3.55</v>
      </c>
      <c r="E8" s="91">
        <v>400</v>
      </c>
      <c r="F8" s="91">
        <v>0</v>
      </c>
      <c r="G8" s="91"/>
      <c r="H8" s="91"/>
      <c r="I8" s="91">
        <v>0</v>
      </c>
    </row>
    <row r="9" ht="25" customHeight="1" spans="1:9">
      <c r="A9" s="92" t="s">
        <v>1845</v>
      </c>
      <c r="B9" s="91">
        <f>C9+D9+E9+G9+I9</f>
        <v>1000</v>
      </c>
      <c r="C9" s="91"/>
      <c r="D9" s="91"/>
      <c r="E9" s="91">
        <v>1000</v>
      </c>
      <c r="F9" s="91">
        <v>0</v>
      </c>
      <c r="G9" s="91">
        <v>0</v>
      </c>
      <c r="H9" s="91">
        <v>0</v>
      </c>
      <c r="I9" s="91">
        <v>0</v>
      </c>
    </row>
    <row r="10" ht="25" customHeight="1" spans="1:9">
      <c r="A10" s="92" t="s">
        <v>1846</v>
      </c>
      <c r="B10" s="91">
        <f>C10+D10+E10+G10+I10</f>
        <v>0</v>
      </c>
      <c r="C10" s="91"/>
      <c r="D10" s="91"/>
      <c r="E10" s="91"/>
      <c r="F10" s="91"/>
      <c r="G10" s="91"/>
      <c r="H10" s="91"/>
      <c r="I10" s="91"/>
    </row>
    <row r="11" ht="25" customHeight="1" spans="1:9">
      <c r="A11" s="92" t="s">
        <v>1847</v>
      </c>
      <c r="B11" s="91">
        <f>C11+D11+E11+G11+I11</f>
        <v>0</v>
      </c>
      <c r="C11" s="91"/>
      <c r="D11" s="91"/>
      <c r="E11" s="91"/>
      <c r="F11" s="91"/>
      <c r="G11" s="91"/>
      <c r="H11" s="91"/>
      <c r="I11" s="91"/>
    </row>
    <row r="12" ht="25" customHeight="1" spans="1:9">
      <c r="A12" s="93" t="s">
        <v>1848</v>
      </c>
      <c r="B12" s="91">
        <f>C12+D12+E12+F12+G12+H12+I12</f>
        <v>4429.918609</v>
      </c>
      <c r="C12" s="91">
        <v>0</v>
      </c>
      <c r="D12" s="91">
        <v>2319.622876</v>
      </c>
      <c r="E12" s="91">
        <v>2110.295733</v>
      </c>
      <c r="F12" s="91">
        <v>0</v>
      </c>
      <c r="G12" s="91">
        <v>0</v>
      </c>
      <c r="H12" s="91">
        <v>0</v>
      </c>
      <c r="I12" s="96">
        <v>0</v>
      </c>
    </row>
    <row r="13" ht="25" customHeight="1" spans="1:9">
      <c r="A13" s="90" t="s">
        <v>1849</v>
      </c>
      <c r="B13" s="91">
        <f>C13+D13+E13+F13+G13+H13+I13</f>
        <v>22339.468049</v>
      </c>
      <c r="C13" s="91">
        <v>0</v>
      </c>
      <c r="D13" s="91">
        <v>17371.266072</v>
      </c>
      <c r="E13" s="91">
        <v>4968.201977</v>
      </c>
      <c r="F13" s="91">
        <v>0</v>
      </c>
      <c r="G13" s="91">
        <v>0</v>
      </c>
      <c r="H13" s="91">
        <v>0</v>
      </c>
      <c r="I13" s="96">
        <v>0</v>
      </c>
    </row>
  </sheetData>
  <mergeCells count="3">
    <mergeCell ref="A1:I1"/>
    <mergeCell ref="A2:I2"/>
    <mergeCell ref="H4:I4"/>
  </mergeCells>
  <printOptions horizontalCentered="1"/>
  <pageMargins left="0.357638888888889" right="0.161111111111111" top="1" bottom="1" header="0.5" footer="0.5"/>
  <pageSetup paperSize="9" scale="9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2" sqref="A2:F2"/>
    </sheetView>
  </sheetViews>
  <sheetFormatPr defaultColWidth="9.33333333333333" defaultRowHeight="11.25" outlineLevelRow="5" outlineLevelCol="5"/>
  <cols>
    <col min="1" max="1" width="19.1666666666667" customWidth="1"/>
    <col min="2" max="2" width="16.3333333333333" customWidth="1"/>
    <col min="3" max="3" width="19.3333333333333" customWidth="1"/>
    <col min="4" max="4" width="10.6666666666667" customWidth="1"/>
    <col min="5" max="5" width="23.1666666666667" customWidth="1"/>
    <col min="6" max="6" width="31.1666666666667" customWidth="1"/>
  </cols>
  <sheetData>
    <row r="1" ht="31" customHeight="1" spans="1:6">
      <c r="A1" s="64" t="s">
        <v>1850</v>
      </c>
      <c r="B1" s="64"/>
      <c r="C1" s="64"/>
      <c r="D1" s="64"/>
      <c r="E1" s="64"/>
      <c r="F1" s="64"/>
    </row>
    <row r="2" ht="57" customHeight="1" spans="1:6">
      <c r="A2" s="65" t="s">
        <v>1851</v>
      </c>
      <c r="B2" s="65"/>
      <c r="C2" s="65"/>
      <c r="D2" s="65"/>
      <c r="E2" s="65"/>
      <c r="F2" s="65"/>
    </row>
    <row r="3" ht="18.75" spans="1:6">
      <c r="A3" s="66" t="s">
        <v>43</v>
      </c>
      <c r="B3" s="66"/>
      <c r="C3" s="66"/>
      <c r="D3" s="66"/>
      <c r="E3" s="66"/>
      <c r="F3" s="66"/>
    </row>
    <row r="4" ht="27" customHeight="1" spans="1:6">
      <c r="A4" s="67" t="s">
        <v>1310</v>
      </c>
      <c r="B4" s="67" t="s">
        <v>1852</v>
      </c>
      <c r="C4" s="68" t="s">
        <v>1853</v>
      </c>
      <c r="D4" s="69" t="s">
        <v>1854</v>
      </c>
      <c r="E4" s="69"/>
      <c r="F4" s="69"/>
    </row>
    <row r="5" ht="39" customHeight="1" spans="1:6">
      <c r="A5" s="67"/>
      <c r="B5" s="67"/>
      <c r="C5" s="68"/>
      <c r="D5" s="67" t="s">
        <v>1855</v>
      </c>
      <c r="E5" s="67" t="s">
        <v>1856</v>
      </c>
      <c r="F5" s="67" t="s">
        <v>1857</v>
      </c>
    </row>
    <row r="6" ht="45" customHeight="1" spans="1:6">
      <c r="A6" s="70">
        <f>B6+C6+D6</f>
        <v>1141</v>
      </c>
      <c r="B6" s="70">
        <v>0</v>
      </c>
      <c r="C6" s="71">
        <v>393</v>
      </c>
      <c r="D6" s="70">
        <f>E6+F6</f>
        <v>748</v>
      </c>
      <c r="E6" s="70">
        <v>78</v>
      </c>
      <c r="F6" s="70">
        <v>670</v>
      </c>
    </row>
  </sheetData>
  <mergeCells count="7">
    <mergeCell ref="A1:F1"/>
    <mergeCell ref="A2:F2"/>
    <mergeCell ref="A3:F3"/>
    <mergeCell ref="D4:F4"/>
    <mergeCell ref="A4:A5"/>
    <mergeCell ref="B4:B5"/>
    <mergeCell ref="C4:C5"/>
  </mergeCells>
  <pageMargins left="0.554861111111111" right="0.357638888888889" top="1" bottom="1" header="0.5" footer="0.5"/>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9" sqref="C9"/>
    </sheetView>
  </sheetViews>
  <sheetFormatPr defaultColWidth="9.33333333333333" defaultRowHeight="11.25" outlineLevelCol="2"/>
  <cols>
    <col min="1" max="1" width="42.8333333333333" customWidth="1"/>
    <col min="2" max="2" width="29.8333333333333" customWidth="1"/>
    <col min="3" max="3" width="68.3333333333333" customWidth="1"/>
  </cols>
  <sheetData>
    <row r="1" ht="20" customHeight="1" spans="1:3">
      <c r="A1" s="51" t="s">
        <v>1858</v>
      </c>
      <c r="B1" s="52"/>
      <c r="C1" s="51"/>
    </row>
    <row r="2" ht="30" customHeight="1" spans="1:3">
      <c r="A2" s="53" t="s">
        <v>1859</v>
      </c>
      <c r="B2" s="53"/>
      <c r="C2" s="53"/>
    </row>
    <row r="3" ht="27" customHeight="1" spans="1:3">
      <c r="A3" s="54"/>
      <c r="B3" s="55"/>
      <c r="C3" s="56" t="s">
        <v>43</v>
      </c>
    </row>
    <row r="4" ht="38" customHeight="1" spans="1:3">
      <c r="A4" s="57" t="s">
        <v>1328</v>
      </c>
      <c r="B4" s="57" t="s">
        <v>1329</v>
      </c>
      <c r="C4" s="58" t="s">
        <v>98</v>
      </c>
    </row>
    <row r="5" ht="36" customHeight="1" spans="1:3">
      <c r="A5" s="59" t="s">
        <v>1860</v>
      </c>
      <c r="B5" s="60">
        <v>334300</v>
      </c>
      <c r="C5" s="61"/>
    </row>
    <row r="6" ht="36" customHeight="1" spans="1:3">
      <c r="A6" s="59" t="s">
        <v>1861</v>
      </c>
      <c r="B6" s="60">
        <v>332800</v>
      </c>
      <c r="C6" s="59"/>
    </row>
    <row r="7" ht="36" customHeight="1" spans="1:3">
      <c r="A7" s="59" t="s">
        <v>1862</v>
      </c>
      <c r="B7" s="60">
        <v>53185</v>
      </c>
      <c r="C7" s="59" t="s">
        <v>1863</v>
      </c>
    </row>
    <row r="8" ht="36" customHeight="1" spans="1:3">
      <c r="A8" s="59" t="s">
        <v>1864</v>
      </c>
      <c r="B8" s="60">
        <v>53185</v>
      </c>
      <c r="C8" s="59" t="s">
        <v>1863</v>
      </c>
    </row>
    <row r="9" ht="36" customHeight="1" spans="1:3">
      <c r="A9" s="59" t="s">
        <v>1865</v>
      </c>
      <c r="B9" s="60">
        <v>42549</v>
      </c>
      <c r="C9" s="59" t="s">
        <v>1866</v>
      </c>
    </row>
    <row r="10" ht="36" customHeight="1" spans="1:3">
      <c r="A10" s="59" t="s">
        <v>1867</v>
      </c>
      <c r="B10" s="60">
        <v>10613</v>
      </c>
      <c r="C10" s="59" t="s">
        <v>1868</v>
      </c>
    </row>
    <row r="11" ht="36" customHeight="1" spans="1:3">
      <c r="A11" s="59" t="s">
        <v>1869</v>
      </c>
      <c r="B11" s="60">
        <v>0</v>
      </c>
      <c r="C11" s="59" t="s">
        <v>1870</v>
      </c>
    </row>
    <row r="12" ht="36" customHeight="1" spans="1:3">
      <c r="A12" s="59" t="s">
        <v>1871</v>
      </c>
      <c r="B12" s="60">
        <v>0</v>
      </c>
      <c r="C12" s="59" t="s">
        <v>1872</v>
      </c>
    </row>
    <row r="13" ht="36" customHeight="1" spans="1:3">
      <c r="A13" s="59" t="s">
        <v>1758</v>
      </c>
      <c r="B13" s="62"/>
      <c r="C13" s="63"/>
    </row>
  </sheetData>
  <mergeCells count="2">
    <mergeCell ref="A1:C1"/>
    <mergeCell ref="A2:C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M11" sqref="M11"/>
    </sheetView>
  </sheetViews>
  <sheetFormatPr defaultColWidth="9.33333333333333" defaultRowHeight="11.25" outlineLevelCol="7"/>
  <cols>
    <col min="1" max="1" width="11" customWidth="1"/>
    <col min="2" max="2" width="30.6666666666667" customWidth="1"/>
    <col min="3" max="3" width="17.8333333333333" customWidth="1"/>
    <col min="4" max="4" width="44.3333333333333" customWidth="1"/>
    <col min="5" max="5" width="19.1666666666667" customWidth="1"/>
    <col min="6" max="6" width="19.5" customWidth="1"/>
    <col min="7" max="7" width="20" customWidth="1"/>
  </cols>
  <sheetData>
    <row r="1" ht="19" customHeight="1" spans="1:7">
      <c r="A1" s="20" t="s">
        <v>1873</v>
      </c>
      <c r="B1" s="20"/>
      <c r="C1" s="20"/>
      <c r="D1" s="20"/>
      <c r="E1" s="21"/>
      <c r="F1" s="21"/>
      <c r="G1" s="20"/>
    </row>
    <row r="2" spans="1:7">
      <c r="A2" s="2" t="s">
        <v>1874</v>
      </c>
      <c r="B2" s="2"/>
      <c r="C2" s="2"/>
      <c r="D2" s="2"/>
      <c r="E2" s="2"/>
      <c r="F2" s="2"/>
      <c r="G2" s="2"/>
    </row>
    <row r="3" spans="1:7">
      <c r="A3" s="2"/>
      <c r="B3" s="2"/>
      <c r="C3" s="2"/>
      <c r="D3" s="2"/>
      <c r="E3" s="2"/>
      <c r="F3" s="2"/>
      <c r="G3" s="2"/>
    </row>
    <row r="4" spans="1:7">
      <c r="A4" s="2"/>
      <c r="B4" s="2"/>
      <c r="C4" s="2"/>
      <c r="D4" s="2"/>
      <c r="E4" s="2"/>
      <c r="F4" s="2"/>
      <c r="G4" s="2"/>
    </row>
    <row r="5" ht="20" customHeight="1" spans="1:8">
      <c r="A5" s="22"/>
      <c r="B5" s="23"/>
      <c r="C5" s="23"/>
      <c r="D5" s="24"/>
      <c r="E5" s="25"/>
      <c r="F5" s="25"/>
      <c r="G5" s="26" t="s">
        <v>43</v>
      </c>
      <c r="H5" s="27"/>
    </row>
    <row r="6" ht="100" customHeight="1" spans="1:8">
      <c r="A6" s="28" t="s">
        <v>1875</v>
      </c>
      <c r="B6" s="29" t="s">
        <v>1876</v>
      </c>
      <c r="C6" s="29" t="s">
        <v>1877</v>
      </c>
      <c r="D6" s="30" t="s">
        <v>1878</v>
      </c>
      <c r="E6" s="29" t="s">
        <v>1879</v>
      </c>
      <c r="F6" s="29" t="s">
        <v>1880</v>
      </c>
      <c r="G6" s="29" t="s">
        <v>1881</v>
      </c>
      <c r="H6" s="27"/>
    </row>
    <row r="7" ht="25" customHeight="1" spans="1:8">
      <c r="A7" s="28">
        <v>1</v>
      </c>
      <c r="B7" s="31" t="s">
        <v>1882</v>
      </c>
      <c r="C7" s="32">
        <v>4834</v>
      </c>
      <c r="D7" s="33" t="s">
        <v>1883</v>
      </c>
      <c r="E7" s="34"/>
      <c r="F7" s="34"/>
      <c r="G7" s="35">
        <v>400</v>
      </c>
      <c r="H7" s="27"/>
    </row>
    <row r="8" ht="25" customHeight="1" spans="1:8">
      <c r="A8" s="28">
        <v>2</v>
      </c>
      <c r="B8" s="31" t="s">
        <v>1882</v>
      </c>
      <c r="C8" s="36">
        <v>1097</v>
      </c>
      <c r="D8" s="37" t="s">
        <v>1884</v>
      </c>
      <c r="E8" s="38"/>
      <c r="F8" s="38"/>
      <c r="G8" s="35">
        <v>200</v>
      </c>
      <c r="H8" s="27"/>
    </row>
    <row r="9" ht="25" customHeight="1" spans="1:8">
      <c r="A9" s="28">
        <v>3</v>
      </c>
      <c r="B9" s="31" t="s">
        <v>1882</v>
      </c>
      <c r="C9" s="36">
        <v>657</v>
      </c>
      <c r="D9" s="37" t="s">
        <v>1885</v>
      </c>
      <c r="E9" s="38"/>
      <c r="F9" s="38"/>
      <c r="G9" s="35">
        <v>128</v>
      </c>
      <c r="H9" s="27"/>
    </row>
    <row r="10" ht="25" customHeight="1" spans="1:8">
      <c r="A10" s="28">
        <v>4</v>
      </c>
      <c r="B10" s="31" t="s">
        <v>1882</v>
      </c>
      <c r="C10" s="36">
        <v>466</v>
      </c>
      <c r="D10" s="37" t="s">
        <v>1886</v>
      </c>
      <c r="E10" s="38"/>
      <c r="F10" s="38"/>
      <c r="G10" s="35">
        <v>100</v>
      </c>
      <c r="H10" s="27"/>
    </row>
    <row r="11" ht="25" customHeight="1" spans="1:8">
      <c r="A11" s="28">
        <v>5</v>
      </c>
      <c r="B11" s="39" t="s">
        <v>1882</v>
      </c>
      <c r="C11" s="36">
        <v>1413</v>
      </c>
      <c r="D11" s="31" t="s">
        <v>1887</v>
      </c>
      <c r="E11" s="40"/>
      <c r="F11" s="40"/>
      <c r="G11" s="35">
        <v>350</v>
      </c>
      <c r="H11" s="27"/>
    </row>
    <row r="12" ht="25" customHeight="1" spans="1:8">
      <c r="A12" s="28">
        <v>6</v>
      </c>
      <c r="B12" s="39" t="s">
        <v>1882</v>
      </c>
      <c r="C12" s="36">
        <v>383</v>
      </c>
      <c r="D12" s="31" t="s">
        <v>1888</v>
      </c>
      <c r="E12" s="40"/>
      <c r="F12" s="40"/>
      <c r="G12" s="35">
        <v>100</v>
      </c>
      <c r="H12" s="27"/>
    </row>
    <row r="13" ht="25" customHeight="1" spans="1:8">
      <c r="A13" s="28">
        <v>7</v>
      </c>
      <c r="B13" s="39" t="s">
        <v>1882</v>
      </c>
      <c r="C13" s="36"/>
      <c r="D13" s="31" t="s">
        <v>1889</v>
      </c>
      <c r="E13" s="40"/>
      <c r="F13" s="40"/>
      <c r="G13" s="35">
        <v>130</v>
      </c>
      <c r="H13" s="27"/>
    </row>
    <row r="14" ht="25" customHeight="1" spans="1:8">
      <c r="A14" s="28">
        <v>8</v>
      </c>
      <c r="B14" s="39" t="s">
        <v>1882</v>
      </c>
      <c r="C14" s="36">
        <v>36513</v>
      </c>
      <c r="D14" s="31" t="s">
        <v>1890</v>
      </c>
      <c r="E14" s="40"/>
      <c r="F14" s="40"/>
      <c r="G14" s="35">
        <v>707.2699</v>
      </c>
      <c r="H14" s="27"/>
    </row>
    <row r="15" ht="25" customHeight="1" spans="1:8">
      <c r="A15" s="28">
        <v>9</v>
      </c>
      <c r="B15" s="37" t="s">
        <v>1891</v>
      </c>
      <c r="C15" s="36"/>
      <c r="D15" s="37" t="s">
        <v>1892</v>
      </c>
      <c r="E15" s="38"/>
      <c r="F15" s="38"/>
      <c r="G15" s="35">
        <v>1183</v>
      </c>
      <c r="H15" s="27"/>
    </row>
    <row r="16" ht="25" customHeight="1" spans="1:8">
      <c r="A16" s="28">
        <v>10</v>
      </c>
      <c r="B16" s="37" t="s">
        <v>1893</v>
      </c>
      <c r="C16" s="36"/>
      <c r="D16" s="37" t="s">
        <v>1894</v>
      </c>
      <c r="E16" s="38"/>
      <c r="F16" s="38">
        <v>400</v>
      </c>
      <c r="G16" s="35"/>
      <c r="H16" s="27"/>
    </row>
    <row r="17" ht="25" customHeight="1" spans="1:8">
      <c r="A17" s="28">
        <v>11</v>
      </c>
      <c r="B17" s="37" t="s">
        <v>1895</v>
      </c>
      <c r="C17" s="36">
        <v>2371</v>
      </c>
      <c r="D17" s="41" t="s">
        <v>1896</v>
      </c>
      <c r="E17" s="38">
        <v>200</v>
      </c>
      <c r="F17" s="38"/>
      <c r="G17" s="35">
        <v>700</v>
      </c>
      <c r="H17" s="27"/>
    </row>
    <row r="18" ht="25" customHeight="1" spans="1:8">
      <c r="A18" s="28">
        <v>12</v>
      </c>
      <c r="B18" s="37" t="s">
        <v>1895</v>
      </c>
      <c r="C18" s="36">
        <v>1334</v>
      </c>
      <c r="D18" s="41" t="s">
        <v>1897</v>
      </c>
      <c r="E18" s="38">
        <v>600</v>
      </c>
      <c r="F18" s="38"/>
      <c r="G18" s="35">
        <v>600</v>
      </c>
      <c r="H18" s="27"/>
    </row>
    <row r="19" ht="25" customHeight="1" spans="1:8">
      <c r="A19" s="28">
        <v>13</v>
      </c>
      <c r="B19" s="37" t="s">
        <v>1895</v>
      </c>
      <c r="C19" s="36">
        <v>1098</v>
      </c>
      <c r="D19" s="41" t="s">
        <v>1898</v>
      </c>
      <c r="E19" s="38"/>
      <c r="F19" s="38">
        <v>200</v>
      </c>
      <c r="G19" s="35"/>
      <c r="H19" s="27"/>
    </row>
    <row r="20" ht="25" customHeight="1" spans="1:8">
      <c r="A20" s="28">
        <v>14</v>
      </c>
      <c r="B20" s="37" t="s">
        <v>1895</v>
      </c>
      <c r="C20" s="36">
        <v>3300</v>
      </c>
      <c r="D20" s="41" t="s">
        <v>1899</v>
      </c>
      <c r="E20" s="38"/>
      <c r="F20" s="38">
        <v>1500</v>
      </c>
      <c r="G20" s="35"/>
      <c r="H20" s="27"/>
    </row>
    <row r="21" ht="25" customHeight="1" spans="1:8">
      <c r="A21" s="28">
        <v>15</v>
      </c>
      <c r="B21" s="37" t="s">
        <v>1900</v>
      </c>
      <c r="C21" s="36">
        <v>2200</v>
      </c>
      <c r="D21" s="37" t="s">
        <v>1901</v>
      </c>
      <c r="E21" s="38"/>
      <c r="F21" s="38"/>
      <c r="G21" s="35">
        <v>300</v>
      </c>
      <c r="H21" s="27"/>
    </row>
    <row r="22" ht="25" customHeight="1" spans="1:8">
      <c r="A22" s="28">
        <v>16</v>
      </c>
      <c r="B22" s="37" t="s">
        <v>1902</v>
      </c>
      <c r="C22" s="36">
        <v>5300</v>
      </c>
      <c r="D22" s="37" t="s">
        <v>1903</v>
      </c>
      <c r="E22" s="38"/>
      <c r="F22" s="38"/>
      <c r="G22" s="35">
        <v>400</v>
      </c>
      <c r="H22" s="27"/>
    </row>
    <row r="23" ht="25" customHeight="1" spans="1:8">
      <c r="A23" s="28">
        <v>17</v>
      </c>
      <c r="B23" s="37" t="s">
        <v>1904</v>
      </c>
      <c r="C23" s="36">
        <v>5834</v>
      </c>
      <c r="D23" s="37" t="s">
        <v>1905</v>
      </c>
      <c r="E23" s="38"/>
      <c r="F23" s="38"/>
      <c r="G23" s="35">
        <v>1048.4</v>
      </c>
      <c r="H23" s="27"/>
    </row>
    <row r="24" ht="30" customHeight="1" spans="1:8">
      <c r="A24" s="28">
        <v>18</v>
      </c>
      <c r="B24" s="31" t="s">
        <v>1906</v>
      </c>
      <c r="C24" s="36"/>
      <c r="D24" s="31" t="s">
        <v>1907</v>
      </c>
      <c r="E24" s="40"/>
      <c r="F24" s="40"/>
      <c r="G24" s="35">
        <v>1200</v>
      </c>
      <c r="H24" s="27"/>
    </row>
    <row r="25" ht="25" customHeight="1" spans="1:8">
      <c r="A25" s="28">
        <v>19</v>
      </c>
      <c r="B25" s="39" t="s">
        <v>1908</v>
      </c>
      <c r="C25" s="36"/>
      <c r="D25" s="31" t="s">
        <v>1909</v>
      </c>
      <c r="E25" s="40"/>
      <c r="F25" s="40"/>
      <c r="G25" s="35">
        <v>108</v>
      </c>
      <c r="H25" s="27"/>
    </row>
    <row r="26" ht="25" customHeight="1" spans="1:8">
      <c r="A26" s="28">
        <v>20</v>
      </c>
      <c r="B26" s="39" t="s">
        <v>1910</v>
      </c>
      <c r="C26" s="36"/>
      <c r="D26" s="31" t="s">
        <v>1911</v>
      </c>
      <c r="E26" s="40"/>
      <c r="F26" s="40"/>
      <c r="G26" s="35">
        <v>365.7768</v>
      </c>
      <c r="H26" s="27"/>
    </row>
    <row r="27" ht="25" customHeight="1" spans="1:8">
      <c r="A27" s="28">
        <v>21</v>
      </c>
      <c r="B27" s="39" t="s">
        <v>1891</v>
      </c>
      <c r="C27" s="36"/>
      <c r="D27" s="31" t="s">
        <v>1912</v>
      </c>
      <c r="E27" s="40"/>
      <c r="F27" s="40"/>
      <c r="G27" s="35">
        <v>50</v>
      </c>
      <c r="H27" s="27"/>
    </row>
    <row r="28" ht="25" customHeight="1" spans="1:8">
      <c r="A28" s="28">
        <v>22</v>
      </c>
      <c r="B28" s="39" t="s">
        <v>1895</v>
      </c>
      <c r="C28" s="36"/>
      <c r="D28" s="31" t="s">
        <v>1912</v>
      </c>
      <c r="E28" s="40"/>
      <c r="F28" s="40"/>
      <c r="G28" s="35">
        <v>50</v>
      </c>
      <c r="H28" s="27"/>
    </row>
    <row r="29" ht="25" customHeight="1" spans="1:8">
      <c r="A29" s="28">
        <v>23</v>
      </c>
      <c r="B29" s="39" t="s">
        <v>1904</v>
      </c>
      <c r="C29" s="36"/>
      <c r="D29" s="31" t="s">
        <v>1912</v>
      </c>
      <c r="E29" s="40"/>
      <c r="F29" s="40"/>
      <c r="G29" s="35">
        <v>50</v>
      </c>
      <c r="H29" s="27"/>
    </row>
    <row r="30" ht="25" customHeight="1" spans="1:8">
      <c r="A30" s="28">
        <v>24</v>
      </c>
      <c r="B30" s="31" t="s">
        <v>1913</v>
      </c>
      <c r="C30" s="36"/>
      <c r="D30" s="31" t="s">
        <v>1912</v>
      </c>
      <c r="E30" s="40"/>
      <c r="F30" s="40"/>
      <c r="G30" s="35">
        <v>50</v>
      </c>
      <c r="H30" s="27"/>
    </row>
    <row r="31" ht="25" customHeight="1" spans="1:8">
      <c r="A31" s="28">
        <v>25</v>
      </c>
      <c r="B31" s="31" t="s">
        <v>1913</v>
      </c>
      <c r="C31" s="36"/>
      <c r="D31" s="31" t="s">
        <v>1912</v>
      </c>
      <c r="E31" s="40"/>
      <c r="F31" s="40"/>
      <c r="G31" s="35">
        <v>120.6863</v>
      </c>
      <c r="H31" s="27"/>
    </row>
    <row r="32" ht="25" customHeight="1" spans="1:8">
      <c r="A32" s="28">
        <v>26</v>
      </c>
      <c r="B32" s="39" t="s">
        <v>1882</v>
      </c>
      <c r="C32" s="36"/>
      <c r="D32" s="31" t="s">
        <v>1912</v>
      </c>
      <c r="E32" s="40"/>
      <c r="F32" s="40"/>
      <c r="G32" s="35">
        <v>200</v>
      </c>
      <c r="H32" s="27"/>
    </row>
    <row r="33" ht="25" customHeight="1" spans="1:8">
      <c r="A33" s="28">
        <v>27</v>
      </c>
      <c r="B33" s="39" t="s">
        <v>1882</v>
      </c>
      <c r="C33" s="36"/>
      <c r="D33" s="41" t="s">
        <v>1914</v>
      </c>
      <c r="E33" s="42"/>
      <c r="F33" s="42"/>
      <c r="G33" s="35">
        <v>155.0698</v>
      </c>
      <c r="H33" s="27"/>
    </row>
    <row r="34" ht="25" customHeight="1" spans="1:8">
      <c r="A34" s="28">
        <v>28</v>
      </c>
      <c r="B34" s="39" t="s">
        <v>1882</v>
      </c>
      <c r="C34" s="43"/>
      <c r="D34" s="31" t="s">
        <v>1915</v>
      </c>
      <c r="E34" s="40"/>
      <c r="F34" s="40"/>
      <c r="G34" s="44">
        <v>38.6587</v>
      </c>
      <c r="H34" s="27"/>
    </row>
    <row r="35" ht="25" customHeight="1" spans="1:8">
      <c r="A35" s="28">
        <v>29</v>
      </c>
      <c r="B35" s="45" t="s">
        <v>1916</v>
      </c>
      <c r="C35" s="38"/>
      <c r="D35" s="46" t="s">
        <v>1912</v>
      </c>
      <c r="E35" s="47"/>
      <c r="F35" s="47"/>
      <c r="G35" s="35">
        <v>30</v>
      </c>
      <c r="H35" s="27"/>
    </row>
    <row r="36" ht="25" customHeight="1" spans="1:8">
      <c r="A36" s="28">
        <v>30</v>
      </c>
      <c r="B36" s="39" t="s">
        <v>1904</v>
      </c>
      <c r="C36" s="43"/>
      <c r="D36" s="48" t="s">
        <v>1917</v>
      </c>
      <c r="E36" s="49"/>
      <c r="F36" s="49"/>
      <c r="G36" s="50">
        <v>135.1385</v>
      </c>
      <c r="H36" s="27"/>
    </row>
    <row r="37" ht="25" customHeight="1" spans="1:8">
      <c r="A37" s="28"/>
      <c r="B37" s="28" t="s">
        <v>1310</v>
      </c>
      <c r="C37" s="43"/>
      <c r="D37" s="31"/>
      <c r="E37" s="40">
        <f t="shared" ref="E37:G37" si="0">SUM(E7:E36)</f>
        <v>800</v>
      </c>
      <c r="F37" s="40">
        <f t="shared" si="0"/>
        <v>2100</v>
      </c>
      <c r="G37" s="35">
        <f t="shared" si="0"/>
        <v>8900</v>
      </c>
      <c r="H37" s="27"/>
    </row>
    <row r="38" ht="17.25" spans="1:8">
      <c r="A38" s="24" t="s">
        <v>1918</v>
      </c>
      <c r="B38" s="24"/>
      <c r="C38" s="24"/>
      <c r="D38" s="24"/>
      <c r="E38" s="24"/>
      <c r="F38" s="24"/>
      <c r="G38" s="24"/>
      <c r="H38" s="27"/>
    </row>
    <row r="39" ht="17.25" spans="1:8">
      <c r="A39" s="24"/>
      <c r="B39" s="24"/>
      <c r="C39" s="24"/>
      <c r="D39" s="24"/>
      <c r="E39" s="24"/>
      <c r="F39" s="24"/>
      <c r="G39" s="24"/>
      <c r="H39" s="27"/>
    </row>
  </sheetData>
  <mergeCells count="2">
    <mergeCell ref="A2:G4"/>
    <mergeCell ref="A38:G3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2" sqref="A2:F2"/>
    </sheetView>
  </sheetViews>
  <sheetFormatPr defaultColWidth="9.33333333333333" defaultRowHeight="11.25" outlineLevelCol="5"/>
  <cols>
    <col min="1" max="1" width="7.16666666666667" customWidth="1"/>
    <col min="2" max="2" width="14.8333333333333" customWidth="1"/>
    <col min="3" max="3" width="26.8333333333333" customWidth="1"/>
    <col min="4" max="4" width="37.3333333333333" customWidth="1"/>
    <col min="5" max="5" width="24.1666666666667" customWidth="1"/>
    <col min="6" max="6" width="65.5" customWidth="1"/>
  </cols>
  <sheetData>
    <row r="1" ht="18" customHeight="1" spans="1:5">
      <c r="A1" s="1" t="s">
        <v>1919</v>
      </c>
      <c r="B1" s="1"/>
      <c r="C1" s="1"/>
      <c r="D1" s="1"/>
      <c r="E1" s="1"/>
    </row>
    <row r="2" ht="36" customHeight="1" spans="1:6">
      <c r="A2" s="2" t="s">
        <v>1920</v>
      </c>
      <c r="B2" s="2"/>
      <c r="C2" s="2"/>
      <c r="D2" s="2"/>
      <c r="E2" s="2"/>
      <c r="F2" s="2"/>
    </row>
    <row r="3" ht="36" customHeight="1" spans="1:6">
      <c r="A3" s="3" t="s">
        <v>1921</v>
      </c>
      <c r="B3" s="3"/>
      <c r="C3" s="3"/>
      <c r="D3" s="3"/>
      <c r="E3" s="3"/>
      <c r="F3" s="3"/>
    </row>
    <row r="4" ht="26" customHeight="1" spans="1:6">
      <c r="A4" s="4" t="s">
        <v>1875</v>
      </c>
      <c r="B4" s="4" t="s">
        <v>1922</v>
      </c>
      <c r="C4" s="5" t="s">
        <v>1923</v>
      </c>
      <c r="D4" s="6" t="s">
        <v>1924</v>
      </c>
      <c r="E4" s="7" t="s">
        <v>1925</v>
      </c>
      <c r="F4" s="6" t="s">
        <v>98</v>
      </c>
    </row>
    <row r="5" ht="42" customHeight="1" spans="1:6">
      <c r="A5" s="8">
        <v>1</v>
      </c>
      <c r="B5" s="9">
        <v>2290402</v>
      </c>
      <c r="C5" s="10" t="s">
        <v>1926</v>
      </c>
      <c r="D5" s="11" t="s">
        <v>1927</v>
      </c>
      <c r="E5" s="12">
        <v>3000</v>
      </c>
      <c r="F5" s="13" t="s">
        <v>1928</v>
      </c>
    </row>
    <row r="6" ht="38" customHeight="1" spans="1:6">
      <c r="A6" s="8">
        <v>2</v>
      </c>
      <c r="B6" s="9">
        <v>2290402</v>
      </c>
      <c r="C6" s="10" t="s">
        <v>1929</v>
      </c>
      <c r="D6" s="11" t="s">
        <v>1930</v>
      </c>
      <c r="E6" s="12">
        <v>12000</v>
      </c>
      <c r="F6" s="13" t="s">
        <v>1928</v>
      </c>
    </row>
    <row r="7" ht="35" customHeight="1" spans="1:6">
      <c r="A7" s="8">
        <v>3</v>
      </c>
      <c r="B7" s="9">
        <v>2290402</v>
      </c>
      <c r="C7" s="10" t="s">
        <v>1931</v>
      </c>
      <c r="D7" s="11" t="s">
        <v>1932</v>
      </c>
      <c r="E7" s="12">
        <v>8100</v>
      </c>
      <c r="F7" s="13" t="s">
        <v>1933</v>
      </c>
    </row>
    <row r="8" ht="45" customHeight="1" spans="1:6">
      <c r="A8" s="8">
        <v>4</v>
      </c>
      <c r="B8" s="9">
        <v>2290402</v>
      </c>
      <c r="C8" s="10" t="s">
        <v>1934</v>
      </c>
      <c r="D8" s="11" t="s">
        <v>1935</v>
      </c>
      <c r="E8" s="12">
        <v>4000</v>
      </c>
      <c r="F8" s="13" t="s">
        <v>1933</v>
      </c>
    </row>
    <row r="9" ht="35" customHeight="1" spans="1:6">
      <c r="A9" s="8"/>
      <c r="B9" s="8" t="s">
        <v>1310</v>
      </c>
      <c r="C9" s="14"/>
      <c r="D9" s="13"/>
      <c r="E9" s="15">
        <f>SUM(E5:E8)</f>
        <v>27100</v>
      </c>
      <c r="F9" s="13"/>
    </row>
    <row r="10" ht="26" customHeight="1" spans="1:6">
      <c r="A10" s="16"/>
      <c r="B10" s="17"/>
      <c r="C10" s="17"/>
      <c r="D10" s="17"/>
      <c r="E10" s="17"/>
      <c r="F10" s="17"/>
    </row>
    <row r="11" ht="26" customHeight="1" spans="1:6">
      <c r="A11" s="18" t="s">
        <v>1936</v>
      </c>
      <c r="B11" s="18"/>
      <c r="C11" s="18"/>
      <c r="D11" s="18"/>
      <c r="E11" s="18"/>
      <c r="F11" s="19"/>
    </row>
  </sheetData>
  <mergeCells count="4">
    <mergeCell ref="A1:E1"/>
    <mergeCell ref="A2:F2"/>
    <mergeCell ref="A3:F3"/>
    <mergeCell ref="A10:F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workbookViewId="0">
      <selection activeCell="I19" sqref="I19"/>
    </sheetView>
  </sheetViews>
  <sheetFormatPr defaultColWidth="9.33333333333333" defaultRowHeight="11.25" outlineLevelCol="1"/>
  <cols>
    <col min="1" max="1" width="38.6666666666667" customWidth="1"/>
    <col min="2" max="2" width="64" customWidth="1"/>
  </cols>
  <sheetData>
    <row r="1" ht="21" customHeight="1" spans="1:2">
      <c r="A1" s="333" t="s">
        <v>89</v>
      </c>
      <c r="B1" s="334"/>
    </row>
    <row r="2" ht="51" customHeight="1" spans="1:2">
      <c r="A2" s="335" t="s">
        <v>90</v>
      </c>
      <c r="B2" s="336"/>
    </row>
    <row r="3" ht="19" customHeight="1" spans="1:2">
      <c r="A3" s="333"/>
      <c r="B3" s="337" t="s">
        <v>91</v>
      </c>
    </row>
    <row r="4" ht="22" customHeight="1" spans="1:2">
      <c r="A4" s="338" t="s">
        <v>44</v>
      </c>
      <c r="B4" s="339" t="s">
        <v>45</v>
      </c>
    </row>
    <row r="5" ht="22" customHeight="1" spans="1:2">
      <c r="A5" s="340" t="s">
        <v>46</v>
      </c>
      <c r="B5" s="341">
        <f>B6+B22</f>
        <v>33298</v>
      </c>
    </row>
    <row r="6" ht="22" customHeight="1" spans="1:2">
      <c r="A6" s="340" t="s">
        <v>47</v>
      </c>
      <c r="B6" s="270">
        <f>B7+B8+B9+B10+B11+B12+B13+B14+B15+B16+B17+B18+B19+B20</f>
        <v>20645</v>
      </c>
    </row>
    <row r="7" ht="22" customHeight="1" spans="1:2">
      <c r="A7" s="13" t="s">
        <v>48</v>
      </c>
      <c r="B7" s="342">
        <v>5826</v>
      </c>
    </row>
    <row r="8" ht="22" customHeight="1" spans="1:2">
      <c r="A8" s="13" t="s">
        <v>49</v>
      </c>
      <c r="B8" s="342"/>
    </row>
    <row r="9" ht="22" customHeight="1" spans="1:2">
      <c r="A9" s="13" t="s">
        <v>50</v>
      </c>
      <c r="B9" s="342">
        <v>1700</v>
      </c>
    </row>
    <row r="10" ht="22" customHeight="1" spans="1:2">
      <c r="A10" s="13" t="s">
        <v>51</v>
      </c>
      <c r="B10" s="342">
        <v>385</v>
      </c>
    </row>
    <row r="11" ht="22" customHeight="1" spans="1:2">
      <c r="A11" s="13" t="s">
        <v>52</v>
      </c>
      <c r="B11" s="342">
        <v>60</v>
      </c>
    </row>
    <row r="12" ht="22" customHeight="1" spans="1:2">
      <c r="A12" s="13" t="s">
        <v>53</v>
      </c>
      <c r="B12" s="342">
        <v>750</v>
      </c>
    </row>
    <row r="13" ht="22" customHeight="1" spans="1:2">
      <c r="A13" s="13" t="s">
        <v>54</v>
      </c>
      <c r="B13" s="342">
        <v>750</v>
      </c>
    </row>
    <row r="14" ht="22" customHeight="1" spans="1:2">
      <c r="A14" s="13" t="s">
        <v>55</v>
      </c>
      <c r="B14" s="342">
        <v>600</v>
      </c>
    </row>
    <row r="15" ht="22" customHeight="1" spans="1:2">
      <c r="A15" s="13" t="s">
        <v>56</v>
      </c>
      <c r="B15" s="342">
        <v>500</v>
      </c>
    </row>
    <row r="16" ht="22" customHeight="1" spans="1:2">
      <c r="A16" s="13" t="s">
        <v>57</v>
      </c>
      <c r="B16" s="342">
        <v>2600</v>
      </c>
    </row>
    <row r="17" ht="22" customHeight="1" spans="1:2">
      <c r="A17" s="13" t="s">
        <v>58</v>
      </c>
      <c r="B17" s="342">
        <v>525</v>
      </c>
    </row>
    <row r="18" ht="22" customHeight="1" spans="1:2">
      <c r="A18" s="13" t="s">
        <v>59</v>
      </c>
      <c r="B18" s="342">
        <v>5060</v>
      </c>
    </row>
    <row r="19" ht="22" customHeight="1" spans="1:2">
      <c r="A19" s="13" t="s">
        <v>60</v>
      </c>
      <c r="B19" s="342">
        <v>1865</v>
      </c>
    </row>
    <row r="20" ht="22" customHeight="1" spans="1:2">
      <c r="A20" s="13" t="s">
        <v>61</v>
      </c>
      <c r="B20" s="342">
        <v>24</v>
      </c>
    </row>
    <row r="21" ht="22" customHeight="1" spans="1:2">
      <c r="A21" s="13" t="s">
        <v>62</v>
      </c>
      <c r="B21" s="342"/>
    </row>
    <row r="22" ht="22" customHeight="1" spans="1:2">
      <c r="A22" s="340" t="s">
        <v>63</v>
      </c>
      <c r="B22" s="270">
        <f>B23+B27+B28+B29+B30+B31+B32</f>
        <v>12653</v>
      </c>
    </row>
    <row r="23" ht="22" customHeight="1" spans="1:2">
      <c r="A23" s="13" t="s">
        <v>64</v>
      </c>
      <c r="B23" s="342">
        <v>3622</v>
      </c>
    </row>
    <row r="24" ht="22" customHeight="1" spans="1:2">
      <c r="A24" s="343" t="s">
        <v>65</v>
      </c>
      <c r="B24" s="342">
        <v>750</v>
      </c>
    </row>
    <row r="25" ht="22" customHeight="1" spans="1:2">
      <c r="A25" s="13" t="s">
        <v>66</v>
      </c>
      <c r="B25" s="342">
        <v>510</v>
      </c>
    </row>
    <row r="26" ht="22" customHeight="1" spans="1:2">
      <c r="A26" s="13" t="s">
        <v>67</v>
      </c>
      <c r="B26" s="342">
        <v>200</v>
      </c>
    </row>
    <row r="27" ht="22" customHeight="1" spans="1:2">
      <c r="A27" s="13" t="s">
        <v>68</v>
      </c>
      <c r="B27" s="342">
        <v>1223</v>
      </c>
    </row>
    <row r="28" ht="22" customHeight="1" spans="1:2">
      <c r="A28" s="13" t="s">
        <v>69</v>
      </c>
      <c r="B28" s="342">
        <v>4407</v>
      </c>
    </row>
    <row r="29" ht="22" customHeight="1" spans="1:2">
      <c r="A29" s="343" t="s">
        <v>70</v>
      </c>
      <c r="B29" s="342">
        <v>3272</v>
      </c>
    </row>
    <row r="30" ht="22" customHeight="1" spans="1:2">
      <c r="A30" s="13" t="s">
        <v>71</v>
      </c>
      <c r="B30" s="342">
        <v>20</v>
      </c>
    </row>
    <row r="31" ht="22" customHeight="1" spans="1:2">
      <c r="A31" s="13" t="s">
        <v>72</v>
      </c>
      <c r="B31" s="342">
        <v>41</v>
      </c>
    </row>
    <row r="32" ht="22" customHeight="1" spans="1:2">
      <c r="A32" s="13" t="s">
        <v>73</v>
      </c>
      <c r="B32" s="342">
        <v>68</v>
      </c>
    </row>
    <row r="33" ht="22" customHeight="1" spans="1:2">
      <c r="A33" s="340" t="s">
        <v>74</v>
      </c>
      <c r="B33" s="270">
        <f>B34+B35+B36+B37+B38+B39+B40</f>
        <v>3079</v>
      </c>
    </row>
    <row r="34" ht="22" customHeight="1" spans="1:2">
      <c r="A34" s="13" t="s">
        <v>75</v>
      </c>
      <c r="B34" s="342">
        <v>1942</v>
      </c>
    </row>
    <row r="35" ht="22" customHeight="1" spans="1:2">
      <c r="A35" s="13" t="s">
        <v>76</v>
      </c>
      <c r="B35" s="342">
        <v>728</v>
      </c>
    </row>
    <row r="36" ht="22" customHeight="1" spans="1:2">
      <c r="A36" s="13" t="s">
        <v>77</v>
      </c>
      <c r="B36" s="342">
        <v>165</v>
      </c>
    </row>
    <row r="37" ht="22" customHeight="1" spans="1:2">
      <c r="A37" s="13" t="s">
        <v>78</v>
      </c>
      <c r="B37" s="342">
        <v>20</v>
      </c>
    </row>
    <row r="38" ht="22" customHeight="1" spans="1:2">
      <c r="A38" s="13" t="s">
        <v>79</v>
      </c>
      <c r="B38" s="342">
        <v>214</v>
      </c>
    </row>
    <row r="39" ht="22" customHeight="1" spans="1:2">
      <c r="A39" s="13" t="s">
        <v>80</v>
      </c>
      <c r="B39" s="342">
        <v>10</v>
      </c>
    </row>
    <row r="40" ht="22" customHeight="1" spans="1:2">
      <c r="A40" s="13" t="s">
        <v>81</v>
      </c>
      <c r="B40" s="342"/>
    </row>
    <row r="41" ht="22" customHeight="1" spans="1:2">
      <c r="A41" s="340" t="s">
        <v>82</v>
      </c>
      <c r="B41" s="342">
        <f>B42+B43+B44+B45+B46</f>
        <v>12236</v>
      </c>
    </row>
    <row r="42" ht="22" customHeight="1" spans="1:2">
      <c r="A42" s="13" t="s">
        <v>83</v>
      </c>
      <c r="B42" s="342">
        <v>7768</v>
      </c>
    </row>
    <row r="43" ht="22" customHeight="1" spans="1:2">
      <c r="A43" s="13" t="s">
        <v>84</v>
      </c>
      <c r="B43" s="342"/>
    </row>
    <row r="44" ht="22" customHeight="1" spans="1:2">
      <c r="A44" s="13" t="s">
        <v>85</v>
      </c>
      <c r="B44" s="342">
        <v>3643</v>
      </c>
    </row>
    <row r="45" ht="22" customHeight="1" spans="1:2">
      <c r="A45" s="13" t="s">
        <v>86</v>
      </c>
      <c r="B45" s="342">
        <v>825</v>
      </c>
    </row>
    <row r="46" ht="22" customHeight="1" spans="1:2">
      <c r="A46" s="13" t="s">
        <v>87</v>
      </c>
      <c r="B46" s="342"/>
    </row>
    <row r="47" ht="22" customHeight="1" spans="1:2">
      <c r="A47" s="340" t="s">
        <v>88</v>
      </c>
      <c r="B47" s="270">
        <f>B5+B33+B41</f>
        <v>48613</v>
      </c>
    </row>
  </sheetData>
  <mergeCells count="1">
    <mergeCell ref="A2:B2"/>
  </mergeCells>
  <printOptions horizontalCentered="1"/>
  <pageMargins left="0.751388888888889" right="0.554861111111111"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5"/>
  <sheetViews>
    <sheetView workbookViewId="0">
      <selection activeCell="A2" sqref="A2:E2"/>
    </sheetView>
  </sheetViews>
  <sheetFormatPr defaultColWidth="9.33333333333333" defaultRowHeight="11.25" outlineLevelCol="4"/>
  <cols>
    <col min="1" max="1" width="13.3333333333333" customWidth="1"/>
    <col min="2" max="2" width="58.8333333333333" customWidth="1"/>
    <col min="3" max="3" width="24" customWidth="1"/>
    <col min="4" max="4" width="27" customWidth="1"/>
    <col min="5" max="5" width="14.6666666666667" customWidth="1"/>
  </cols>
  <sheetData>
    <row r="1" ht="20" customHeight="1" spans="1:5">
      <c r="A1" s="72" t="s">
        <v>92</v>
      </c>
      <c r="B1" s="72"/>
      <c r="C1" s="72"/>
      <c r="D1" s="305"/>
      <c r="E1" s="72"/>
    </row>
    <row r="2" ht="33" customHeight="1" spans="1:5">
      <c r="A2" s="306" t="s">
        <v>93</v>
      </c>
      <c r="B2" s="307"/>
      <c r="C2" s="307"/>
      <c r="D2" s="308"/>
      <c r="E2" s="309"/>
    </row>
    <row r="3" ht="22" customHeight="1" spans="1:5">
      <c r="A3" s="310" t="s">
        <v>94</v>
      </c>
      <c r="B3" s="311"/>
      <c r="C3" s="311"/>
      <c r="D3" s="312"/>
      <c r="E3" s="313"/>
    </row>
    <row r="4" ht="25" customHeight="1" spans="1:5">
      <c r="A4" s="314" t="s">
        <v>95</v>
      </c>
      <c r="B4" s="314" t="s">
        <v>96</v>
      </c>
      <c r="C4" s="314" t="s">
        <v>97</v>
      </c>
      <c r="D4" s="315" t="s">
        <v>45</v>
      </c>
      <c r="E4" s="314" t="s">
        <v>98</v>
      </c>
    </row>
    <row r="5" ht="25" customHeight="1" spans="1:5">
      <c r="A5" s="316"/>
      <c r="B5" s="314" t="s">
        <v>99</v>
      </c>
      <c r="C5" s="317">
        <f>SUM(C6,C235,C275,C294,C384,C436,C492,C549,C676,C749,C826,C849,C956,C1014,C1078,C1098,C1128,C1138,C1183,C1203,C1247,C1297,C1300,C1312)</f>
        <v>286279</v>
      </c>
      <c r="D5" s="318">
        <v>290554</v>
      </c>
      <c r="E5" s="63"/>
    </row>
    <row r="6" ht="25" customHeight="1" spans="1:5">
      <c r="A6" s="316">
        <v>201</v>
      </c>
      <c r="B6" s="319" t="s">
        <v>100</v>
      </c>
      <c r="C6" s="320">
        <f>SUM(C7+C19+C28+C39+C50+C61+C72+C80+C89+C102+C111+C122+C134+C141+C149+C155+C162+C169+C176+C183+C190+C198+C204+C210+C217+C232)</f>
        <v>30560</v>
      </c>
      <c r="D6" s="318">
        <v>32105</v>
      </c>
      <c r="E6" s="63"/>
    </row>
    <row r="7" ht="25" customHeight="1" spans="1:5">
      <c r="A7" s="316">
        <v>20101</v>
      </c>
      <c r="B7" s="319" t="s">
        <v>101</v>
      </c>
      <c r="C7" s="320">
        <f>SUM(C8:C18)</f>
        <v>1329</v>
      </c>
      <c r="D7" s="321">
        <v>1044</v>
      </c>
      <c r="E7" s="63"/>
    </row>
    <row r="8" ht="25" customHeight="1" spans="1:5">
      <c r="A8" s="316">
        <v>2010101</v>
      </c>
      <c r="B8" s="316" t="s">
        <v>102</v>
      </c>
      <c r="C8" s="322">
        <v>1215</v>
      </c>
      <c r="D8" s="323">
        <v>849</v>
      </c>
      <c r="E8" s="63"/>
    </row>
    <row r="9" ht="25" customHeight="1" spans="1:5">
      <c r="A9" s="316">
        <v>2010102</v>
      </c>
      <c r="B9" s="316" t="s">
        <v>103</v>
      </c>
      <c r="C9" s="322">
        <v>5</v>
      </c>
      <c r="D9" s="323"/>
      <c r="E9" s="63"/>
    </row>
    <row r="10" ht="25" customHeight="1" spans="1:5">
      <c r="A10" s="316">
        <v>2010103</v>
      </c>
      <c r="B10" s="316" t="s">
        <v>104</v>
      </c>
      <c r="C10" s="322">
        <v>0</v>
      </c>
      <c r="D10" s="323"/>
      <c r="E10" s="63"/>
    </row>
    <row r="11" ht="25" customHeight="1" spans="1:5">
      <c r="A11" s="316">
        <v>2010104</v>
      </c>
      <c r="B11" s="316" t="s">
        <v>105</v>
      </c>
      <c r="C11" s="322">
        <v>17</v>
      </c>
      <c r="D11" s="323">
        <v>80</v>
      </c>
      <c r="E11" s="63"/>
    </row>
    <row r="12" ht="25" customHeight="1" spans="1:5">
      <c r="A12" s="316">
        <v>2010105</v>
      </c>
      <c r="B12" s="316" t="s">
        <v>106</v>
      </c>
      <c r="C12" s="322">
        <v>0</v>
      </c>
      <c r="D12" s="323">
        <v>40</v>
      </c>
      <c r="E12" s="63"/>
    </row>
    <row r="13" ht="25" customHeight="1" spans="1:5">
      <c r="A13" s="316">
        <v>2010106</v>
      </c>
      <c r="B13" s="316" t="s">
        <v>107</v>
      </c>
      <c r="C13" s="322">
        <v>0</v>
      </c>
      <c r="D13" s="323"/>
      <c r="E13" s="63"/>
    </row>
    <row r="14" ht="25" customHeight="1" spans="1:5">
      <c r="A14" s="316">
        <v>2010107</v>
      </c>
      <c r="B14" s="316" t="s">
        <v>108</v>
      </c>
      <c r="C14" s="322">
        <v>0</v>
      </c>
      <c r="D14" s="323"/>
      <c r="E14" s="63"/>
    </row>
    <row r="15" ht="25" customHeight="1" spans="1:5">
      <c r="A15" s="316">
        <v>2010108</v>
      </c>
      <c r="B15" s="316" t="s">
        <v>109</v>
      </c>
      <c r="C15" s="322">
        <v>0</v>
      </c>
      <c r="D15" s="323"/>
      <c r="E15" s="63"/>
    </row>
    <row r="16" ht="25" customHeight="1" spans="1:5">
      <c r="A16" s="316">
        <v>2010109</v>
      </c>
      <c r="B16" s="316" t="s">
        <v>110</v>
      </c>
      <c r="C16" s="322">
        <v>0</v>
      </c>
      <c r="D16" s="323"/>
      <c r="E16" s="63"/>
    </row>
    <row r="17" ht="25" customHeight="1" spans="1:5">
      <c r="A17" s="316">
        <v>2010150</v>
      </c>
      <c r="B17" s="316" t="s">
        <v>111</v>
      </c>
      <c r="C17" s="322">
        <v>0</v>
      </c>
      <c r="D17" s="323"/>
      <c r="E17" s="63"/>
    </row>
    <row r="18" ht="25" customHeight="1" spans="1:5">
      <c r="A18" s="316">
        <v>2010199</v>
      </c>
      <c r="B18" s="316" t="s">
        <v>112</v>
      </c>
      <c r="C18" s="322">
        <v>92</v>
      </c>
      <c r="D18" s="323">
        <v>75</v>
      </c>
      <c r="E18" s="63"/>
    </row>
    <row r="19" ht="25" customHeight="1" spans="1:5">
      <c r="A19" s="316">
        <v>20102</v>
      </c>
      <c r="B19" s="319" t="s">
        <v>113</v>
      </c>
      <c r="C19" s="320">
        <f>SUM(C20:C27)</f>
        <v>329</v>
      </c>
      <c r="D19" s="321">
        <v>670</v>
      </c>
      <c r="E19" s="63"/>
    </row>
    <row r="20" ht="25" customHeight="1" spans="1:5">
      <c r="A20" s="316">
        <v>2010201</v>
      </c>
      <c r="B20" s="316" t="s">
        <v>102</v>
      </c>
      <c r="C20" s="322">
        <v>253</v>
      </c>
      <c r="D20" s="323">
        <v>637</v>
      </c>
      <c r="E20" s="63"/>
    </row>
    <row r="21" ht="25" customHeight="1" spans="1:5">
      <c r="A21" s="316">
        <v>2010202</v>
      </c>
      <c r="B21" s="316" t="s">
        <v>103</v>
      </c>
      <c r="C21" s="322">
        <v>0</v>
      </c>
      <c r="D21" s="323"/>
      <c r="E21" s="63"/>
    </row>
    <row r="22" ht="25" customHeight="1" spans="1:5">
      <c r="A22" s="316">
        <v>2010203</v>
      </c>
      <c r="B22" s="316" t="s">
        <v>104</v>
      </c>
      <c r="C22" s="322">
        <v>0</v>
      </c>
      <c r="D22" s="323"/>
      <c r="E22" s="63"/>
    </row>
    <row r="23" ht="25" customHeight="1" spans="1:5">
      <c r="A23" s="316">
        <v>2010204</v>
      </c>
      <c r="B23" s="316" t="s">
        <v>114</v>
      </c>
      <c r="C23" s="322">
        <v>25</v>
      </c>
      <c r="D23" s="323"/>
      <c r="E23" s="63"/>
    </row>
    <row r="24" ht="25" customHeight="1" spans="1:5">
      <c r="A24" s="316">
        <v>2010205</v>
      </c>
      <c r="B24" s="316" t="s">
        <v>115</v>
      </c>
      <c r="C24" s="322">
        <v>4</v>
      </c>
      <c r="D24" s="323"/>
      <c r="E24" s="63"/>
    </row>
    <row r="25" ht="25" customHeight="1" spans="1:5">
      <c r="A25" s="316">
        <v>2010206</v>
      </c>
      <c r="B25" s="316" t="s">
        <v>116</v>
      </c>
      <c r="C25" s="322">
        <v>0</v>
      </c>
      <c r="D25" s="323"/>
      <c r="E25" s="63"/>
    </row>
    <row r="26" ht="25" customHeight="1" spans="1:5">
      <c r="A26" s="316">
        <v>2010250</v>
      </c>
      <c r="B26" s="316" t="s">
        <v>111</v>
      </c>
      <c r="C26" s="322">
        <v>0</v>
      </c>
      <c r="D26" s="323"/>
      <c r="E26" s="63"/>
    </row>
    <row r="27" ht="25" customHeight="1" spans="1:5">
      <c r="A27" s="316">
        <v>2010299</v>
      </c>
      <c r="B27" s="316" t="s">
        <v>117</v>
      </c>
      <c r="C27" s="322">
        <v>47</v>
      </c>
      <c r="D27" s="323">
        <v>33</v>
      </c>
      <c r="E27" s="63"/>
    </row>
    <row r="28" ht="25" customHeight="1" spans="1:5">
      <c r="A28" s="316">
        <v>20103</v>
      </c>
      <c r="B28" s="319" t="s">
        <v>118</v>
      </c>
      <c r="C28" s="320">
        <f>SUM(C29:C38)</f>
        <v>11711</v>
      </c>
      <c r="D28" s="321">
        <v>7984</v>
      </c>
      <c r="E28" s="63"/>
    </row>
    <row r="29" ht="25" customHeight="1" spans="1:5">
      <c r="A29" s="316">
        <v>2010301</v>
      </c>
      <c r="B29" s="316" t="s">
        <v>102</v>
      </c>
      <c r="C29" s="322">
        <v>6728</v>
      </c>
      <c r="D29" s="323">
        <v>7496</v>
      </c>
      <c r="E29" s="63"/>
    </row>
    <row r="30" ht="25" customHeight="1" spans="1:5">
      <c r="A30" s="316">
        <v>2010302</v>
      </c>
      <c r="B30" s="316" t="s">
        <v>103</v>
      </c>
      <c r="C30" s="322">
        <v>16</v>
      </c>
      <c r="D30" s="323"/>
      <c r="E30" s="63"/>
    </row>
    <row r="31" ht="25" customHeight="1" spans="1:5">
      <c r="A31" s="316">
        <v>2010303</v>
      </c>
      <c r="B31" s="316" t="s">
        <v>104</v>
      </c>
      <c r="C31" s="322">
        <v>0</v>
      </c>
      <c r="D31" s="323"/>
      <c r="E31" s="63"/>
    </row>
    <row r="32" ht="25" customHeight="1" spans="1:5">
      <c r="A32" s="316">
        <v>2010304</v>
      </c>
      <c r="B32" s="316" t="s">
        <v>119</v>
      </c>
      <c r="C32" s="322">
        <v>0</v>
      </c>
      <c r="D32" s="323"/>
      <c r="E32" s="63"/>
    </row>
    <row r="33" ht="25" customHeight="1" spans="1:5">
      <c r="A33" s="316">
        <v>2010305</v>
      </c>
      <c r="B33" s="316" t="s">
        <v>120</v>
      </c>
      <c r="C33" s="322">
        <v>0</v>
      </c>
      <c r="D33" s="323"/>
      <c r="E33" s="63"/>
    </row>
    <row r="34" ht="25" customHeight="1" spans="1:5">
      <c r="A34" s="316">
        <v>2010306</v>
      </c>
      <c r="B34" s="316" t="s">
        <v>121</v>
      </c>
      <c r="C34" s="322">
        <v>0</v>
      </c>
      <c r="D34" s="323"/>
      <c r="E34" s="63"/>
    </row>
    <row r="35" ht="25" customHeight="1" spans="1:5">
      <c r="A35" s="316">
        <v>2010308</v>
      </c>
      <c r="B35" s="316" t="s">
        <v>122</v>
      </c>
      <c r="C35" s="322">
        <v>279</v>
      </c>
      <c r="D35" s="323">
        <v>300</v>
      </c>
      <c r="E35" s="63"/>
    </row>
    <row r="36" ht="25" customHeight="1" spans="1:5">
      <c r="A36" s="316">
        <v>2010309</v>
      </c>
      <c r="B36" s="316" t="s">
        <v>123</v>
      </c>
      <c r="C36" s="322">
        <v>0</v>
      </c>
      <c r="D36" s="323"/>
      <c r="E36" s="63"/>
    </row>
    <row r="37" ht="25" customHeight="1" spans="1:5">
      <c r="A37" s="316">
        <v>2010350</v>
      </c>
      <c r="B37" s="316" t="s">
        <v>111</v>
      </c>
      <c r="C37" s="322">
        <v>162</v>
      </c>
      <c r="D37" s="323">
        <v>188</v>
      </c>
      <c r="E37" s="63"/>
    </row>
    <row r="38" ht="25" customHeight="1" spans="1:5">
      <c r="A38" s="316">
        <v>2010399</v>
      </c>
      <c r="B38" s="316" t="s">
        <v>124</v>
      </c>
      <c r="C38" s="322">
        <v>4526</v>
      </c>
      <c r="D38" s="323"/>
      <c r="E38" s="63"/>
    </row>
    <row r="39" ht="25" customHeight="1" spans="1:5">
      <c r="A39" s="316">
        <v>20104</v>
      </c>
      <c r="B39" s="319" t="s">
        <v>125</v>
      </c>
      <c r="C39" s="320">
        <f>SUM(C40:C49)</f>
        <v>1170</v>
      </c>
      <c r="D39" s="321">
        <v>900</v>
      </c>
      <c r="E39" s="63"/>
    </row>
    <row r="40" ht="25" customHeight="1" spans="1:5">
      <c r="A40" s="316">
        <v>2010401</v>
      </c>
      <c r="B40" s="316" t="s">
        <v>102</v>
      </c>
      <c r="C40" s="322">
        <v>744</v>
      </c>
      <c r="D40" s="323">
        <v>900</v>
      </c>
      <c r="E40" s="63"/>
    </row>
    <row r="41" ht="25" customHeight="1" spans="1:5">
      <c r="A41" s="316">
        <v>2010402</v>
      </c>
      <c r="B41" s="316" t="s">
        <v>103</v>
      </c>
      <c r="C41" s="322">
        <v>0</v>
      </c>
      <c r="D41" s="323"/>
      <c r="E41" s="63"/>
    </row>
    <row r="42" ht="25" customHeight="1" spans="1:5">
      <c r="A42" s="316">
        <v>2010403</v>
      </c>
      <c r="B42" s="316" t="s">
        <v>104</v>
      </c>
      <c r="C42" s="322">
        <v>0</v>
      </c>
      <c r="D42" s="323"/>
      <c r="E42" s="63"/>
    </row>
    <row r="43" ht="25" customHeight="1" spans="1:5">
      <c r="A43" s="316">
        <v>2010404</v>
      </c>
      <c r="B43" s="316" t="s">
        <v>126</v>
      </c>
      <c r="C43" s="322">
        <v>17</v>
      </c>
      <c r="D43" s="323"/>
      <c r="E43" s="63"/>
    </row>
    <row r="44" ht="25" customHeight="1" spans="1:5">
      <c r="A44" s="316">
        <v>2010405</v>
      </c>
      <c r="B44" s="316" t="s">
        <v>127</v>
      </c>
      <c r="C44" s="322">
        <v>0</v>
      </c>
      <c r="D44" s="323"/>
      <c r="E44" s="63"/>
    </row>
    <row r="45" ht="25" customHeight="1" spans="1:5">
      <c r="A45" s="316">
        <v>2010406</v>
      </c>
      <c r="B45" s="316" t="s">
        <v>128</v>
      </c>
      <c r="C45" s="322">
        <v>0</v>
      </c>
      <c r="D45" s="323"/>
      <c r="E45" s="63"/>
    </row>
    <row r="46" ht="25" customHeight="1" spans="1:5">
      <c r="A46" s="316">
        <v>2010407</v>
      </c>
      <c r="B46" s="316" t="s">
        <v>129</v>
      </c>
      <c r="C46" s="322">
        <v>0</v>
      </c>
      <c r="D46" s="323"/>
      <c r="E46" s="63"/>
    </row>
    <row r="47" ht="25" customHeight="1" spans="1:5">
      <c r="A47" s="316">
        <v>2010408</v>
      </c>
      <c r="B47" s="316" t="s">
        <v>130</v>
      </c>
      <c r="C47" s="322">
        <v>0</v>
      </c>
      <c r="D47" s="323"/>
      <c r="E47" s="63"/>
    </row>
    <row r="48" ht="25" customHeight="1" spans="1:5">
      <c r="A48" s="316">
        <v>2010450</v>
      </c>
      <c r="B48" s="316" t="s">
        <v>111</v>
      </c>
      <c r="C48" s="322">
        <v>0</v>
      </c>
      <c r="D48" s="323"/>
      <c r="E48" s="63"/>
    </row>
    <row r="49" ht="25" customHeight="1" spans="1:5">
      <c r="A49" s="316">
        <v>2010499</v>
      </c>
      <c r="B49" s="316" t="s">
        <v>131</v>
      </c>
      <c r="C49" s="322">
        <v>409</v>
      </c>
      <c r="D49" s="323"/>
      <c r="E49" s="63"/>
    </row>
    <row r="50" ht="25" customHeight="1" spans="1:5">
      <c r="A50" s="316">
        <v>20105</v>
      </c>
      <c r="B50" s="319" t="s">
        <v>132</v>
      </c>
      <c r="C50" s="320">
        <f>SUM(C51:C60)</f>
        <v>378</v>
      </c>
      <c r="D50" s="321">
        <v>438</v>
      </c>
      <c r="E50" s="63"/>
    </row>
    <row r="51" ht="25" customHeight="1" spans="1:5">
      <c r="A51" s="316">
        <v>2010501</v>
      </c>
      <c r="B51" s="316" t="s">
        <v>102</v>
      </c>
      <c r="C51" s="322">
        <v>265</v>
      </c>
      <c r="D51" s="323">
        <v>358</v>
      </c>
      <c r="E51" s="63"/>
    </row>
    <row r="52" ht="25" customHeight="1" spans="1:5">
      <c r="A52" s="316">
        <v>2010502</v>
      </c>
      <c r="B52" s="316" t="s">
        <v>103</v>
      </c>
      <c r="C52" s="322">
        <v>6</v>
      </c>
      <c r="D52" s="323"/>
      <c r="E52" s="63"/>
    </row>
    <row r="53" ht="25" customHeight="1" spans="1:5">
      <c r="A53" s="316">
        <v>2010503</v>
      </c>
      <c r="B53" s="316" t="s">
        <v>104</v>
      </c>
      <c r="C53" s="322">
        <v>0</v>
      </c>
      <c r="D53" s="323"/>
      <c r="E53" s="63"/>
    </row>
    <row r="54" ht="25" customHeight="1" spans="1:5">
      <c r="A54" s="316">
        <v>2010504</v>
      </c>
      <c r="B54" s="316" t="s">
        <v>133</v>
      </c>
      <c r="C54" s="322">
        <v>0</v>
      </c>
      <c r="D54" s="323"/>
      <c r="E54" s="63"/>
    </row>
    <row r="55" ht="25" customHeight="1" spans="1:5">
      <c r="A55" s="316">
        <v>2010505</v>
      </c>
      <c r="B55" s="316" t="s">
        <v>134</v>
      </c>
      <c r="C55" s="322">
        <v>0</v>
      </c>
      <c r="D55" s="323"/>
      <c r="E55" s="63"/>
    </row>
    <row r="56" ht="25" customHeight="1" spans="1:5">
      <c r="A56" s="316">
        <v>2010506</v>
      </c>
      <c r="B56" s="316" t="s">
        <v>135</v>
      </c>
      <c r="C56" s="322">
        <v>0</v>
      </c>
      <c r="D56" s="323"/>
      <c r="E56" s="63"/>
    </row>
    <row r="57" ht="25" customHeight="1" spans="1:5">
      <c r="A57" s="316">
        <v>2010507</v>
      </c>
      <c r="B57" s="316" t="s">
        <v>136</v>
      </c>
      <c r="C57" s="322">
        <v>4</v>
      </c>
      <c r="D57" s="323">
        <v>80</v>
      </c>
      <c r="E57" s="63"/>
    </row>
    <row r="58" ht="25" customHeight="1" spans="1:5">
      <c r="A58" s="316">
        <v>2010508</v>
      </c>
      <c r="B58" s="316" t="s">
        <v>137</v>
      </c>
      <c r="C58" s="322">
        <v>10</v>
      </c>
      <c r="D58" s="323"/>
      <c r="E58" s="63"/>
    </row>
    <row r="59" ht="25" customHeight="1" spans="1:5">
      <c r="A59" s="316">
        <v>2010550</v>
      </c>
      <c r="B59" s="316" t="s">
        <v>111</v>
      </c>
      <c r="C59" s="322">
        <v>0</v>
      </c>
      <c r="D59" s="323"/>
      <c r="E59" s="63"/>
    </row>
    <row r="60" ht="25" customHeight="1" spans="1:5">
      <c r="A60" s="316">
        <v>2010599</v>
      </c>
      <c r="B60" s="316" t="s">
        <v>138</v>
      </c>
      <c r="C60" s="322">
        <v>93</v>
      </c>
      <c r="D60" s="323"/>
      <c r="E60" s="63"/>
    </row>
    <row r="61" ht="25" customHeight="1" spans="1:5">
      <c r="A61" s="316">
        <v>20106</v>
      </c>
      <c r="B61" s="319" t="s">
        <v>139</v>
      </c>
      <c r="C61" s="320">
        <f>SUM(C62:C71)</f>
        <v>2614</v>
      </c>
      <c r="D61" s="321">
        <v>3301</v>
      </c>
      <c r="E61" s="63"/>
    </row>
    <row r="62" ht="25" customHeight="1" spans="1:5">
      <c r="A62" s="316">
        <v>2010601</v>
      </c>
      <c r="B62" s="316" t="s">
        <v>102</v>
      </c>
      <c r="C62" s="322">
        <v>968</v>
      </c>
      <c r="D62" s="323">
        <v>1433</v>
      </c>
      <c r="E62" s="63"/>
    </row>
    <row r="63" ht="25" customHeight="1" spans="1:5">
      <c r="A63" s="316">
        <v>2010602</v>
      </c>
      <c r="B63" s="316" t="s">
        <v>103</v>
      </c>
      <c r="C63" s="322">
        <v>120</v>
      </c>
      <c r="D63" s="323"/>
      <c r="E63" s="63"/>
    </row>
    <row r="64" ht="25" customHeight="1" spans="1:5">
      <c r="A64" s="316">
        <v>2010603</v>
      </c>
      <c r="B64" s="316" t="s">
        <v>104</v>
      </c>
      <c r="C64" s="322">
        <v>0</v>
      </c>
      <c r="D64" s="323"/>
      <c r="E64" s="63"/>
    </row>
    <row r="65" ht="25" customHeight="1" spans="1:5">
      <c r="A65" s="316">
        <v>2010604</v>
      </c>
      <c r="B65" s="316" t="s">
        <v>140</v>
      </c>
      <c r="C65" s="322">
        <v>0</v>
      </c>
      <c r="D65" s="323"/>
      <c r="E65" s="63"/>
    </row>
    <row r="66" ht="25" customHeight="1" spans="1:5">
      <c r="A66" s="316">
        <v>2010605</v>
      </c>
      <c r="B66" s="316" t="s">
        <v>141</v>
      </c>
      <c r="C66" s="322">
        <v>0</v>
      </c>
      <c r="D66" s="323"/>
      <c r="E66" s="63"/>
    </row>
    <row r="67" ht="25" customHeight="1" spans="1:5">
      <c r="A67" s="316">
        <v>2010606</v>
      </c>
      <c r="B67" s="316" t="s">
        <v>142</v>
      </c>
      <c r="C67" s="322">
        <v>0</v>
      </c>
      <c r="D67" s="323"/>
      <c r="E67" s="63"/>
    </row>
    <row r="68" ht="25" customHeight="1" spans="1:5">
      <c r="A68" s="316">
        <v>2010607</v>
      </c>
      <c r="B68" s="316" t="s">
        <v>143</v>
      </c>
      <c r="C68" s="322">
        <v>0</v>
      </c>
      <c r="D68" s="323"/>
      <c r="E68" s="63"/>
    </row>
    <row r="69" ht="25" customHeight="1" spans="1:5">
      <c r="A69" s="316">
        <v>2010608</v>
      </c>
      <c r="B69" s="316" t="s">
        <v>144</v>
      </c>
      <c r="C69" s="322">
        <v>0</v>
      </c>
      <c r="D69" s="323">
        <v>680</v>
      </c>
      <c r="E69" s="63"/>
    </row>
    <row r="70" ht="25" customHeight="1" spans="1:5">
      <c r="A70" s="316">
        <v>2010650</v>
      </c>
      <c r="B70" s="316" t="s">
        <v>111</v>
      </c>
      <c r="C70" s="322">
        <v>0</v>
      </c>
      <c r="D70" s="323"/>
      <c r="E70" s="63"/>
    </row>
    <row r="71" ht="25" customHeight="1" spans="1:5">
      <c r="A71" s="316">
        <v>2010699</v>
      </c>
      <c r="B71" s="316" t="s">
        <v>145</v>
      </c>
      <c r="C71" s="322">
        <v>1526</v>
      </c>
      <c r="D71" s="323">
        <v>1188</v>
      </c>
      <c r="E71" s="63"/>
    </row>
    <row r="72" ht="25" customHeight="1" spans="1:5">
      <c r="A72" s="316">
        <v>20107</v>
      </c>
      <c r="B72" s="319" t="s">
        <v>146</v>
      </c>
      <c r="C72" s="320">
        <f>SUM(C73:C79)</f>
        <v>859</v>
      </c>
      <c r="D72" s="324">
        <v>2200</v>
      </c>
      <c r="E72" s="63"/>
    </row>
    <row r="73" ht="25" customHeight="1" spans="1:5">
      <c r="A73" s="316">
        <v>2010701</v>
      </c>
      <c r="B73" s="316" t="s">
        <v>102</v>
      </c>
      <c r="C73" s="322">
        <v>699</v>
      </c>
      <c r="D73" s="323"/>
      <c r="E73" s="63"/>
    </row>
    <row r="74" ht="25" customHeight="1" spans="1:5">
      <c r="A74" s="316">
        <v>2010702</v>
      </c>
      <c r="B74" s="316" t="s">
        <v>103</v>
      </c>
      <c r="C74" s="322">
        <v>0</v>
      </c>
      <c r="D74" s="323"/>
      <c r="E74" s="63"/>
    </row>
    <row r="75" ht="25" customHeight="1" spans="1:5">
      <c r="A75" s="316">
        <v>2010703</v>
      </c>
      <c r="B75" s="316" t="s">
        <v>104</v>
      </c>
      <c r="C75" s="322">
        <v>0</v>
      </c>
      <c r="D75" s="323"/>
      <c r="E75" s="63"/>
    </row>
    <row r="76" ht="25" customHeight="1" spans="1:5">
      <c r="A76" s="316">
        <v>2010709</v>
      </c>
      <c r="B76" s="316" t="s">
        <v>143</v>
      </c>
      <c r="C76" s="322">
        <v>0</v>
      </c>
      <c r="D76" s="323"/>
      <c r="E76" s="63"/>
    </row>
    <row r="77" ht="25" customHeight="1" spans="1:5">
      <c r="A77" s="316">
        <v>2010710</v>
      </c>
      <c r="B77" s="316" t="s">
        <v>147</v>
      </c>
      <c r="C77" s="322">
        <v>0</v>
      </c>
      <c r="D77" s="323"/>
      <c r="E77" s="63"/>
    </row>
    <row r="78" ht="25" customHeight="1" spans="1:5">
      <c r="A78" s="316">
        <v>2010750</v>
      </c>
      <c r="B78" s="316" t="s">
        <v>111</v>
      </c>
      <c r="C78" s="322">
        <v>0</v>
      </c>
      <c r="D78" s="323"/>
      <c r="E78" s="63"/>
    </row>
    <row r="79" ht="25" customHeight="1" spans="1:5">
      <c r="A79" s="316">
        <v>2010799</v>
      </c>
      <c r="B79" s="316" t="s">
        <v>148</v>
      </c>
      <c r="C79" s="322">
        <v>160</v>
      </c>
      <c r="D79" s="323">
        <v>2200</v>
      </c>
      <c r="E79" s="63"/>
    </row>
    <row r="80" ht="25" customHeight="1" spans="1:5">
      <c r="A80" s="316">
        <v>20108</v>
      </c>
      <c r="B80" s="319" t="s">
        <v>149</v>
      </c>
      <c r="C80" s="320">
        <f>SUM(C81:C88)</f>
        <v>316</v>
      </c>
      <c r="D80" s="324">
        <v>2200</v>
      </c>
      <c r="E80" s="63"/>
    </row>
    <row r="81" ht="25" customHeight="1" spans="1:5">
      <c r="A81" s="316">
        <v>2010801</v>
      </c>
      <c r="B81" s="316" t="s">
        <v>102</v>
      </c>
      <c r="C81" s="322">
        <v>248</v>
      </c>
      <c r="D81" s="323"/>
      <c r="E81" s="63"/>
    </row>
    <row r="82" ht="25" customHeight="1" spans="1:5">
      <c r="A82" s="316">
        <v>2010802</v>
      </c>
      <c r="B82" s="316" t="s">
        <v>103</v>
      </c>
      <c r="C82" s="322">
        <v>4</v>
      </c>
      <c r="D82" s="323"/>
      <c r="E82" s="63"/>
    </row>
    <row r="83" ht="25" customHeight="1" spans="1:5">
      <c r="A83" s="316">
        <v>2010803</v>
      </c>
      <c r="B83" s="316" t="s">
        <v>104</v>
      </c>
      <c r="C83" s="322">
        <v>0</v>
      </c>
      <c r="D83" s="323"/>
      <c r="E83" s="63"/>
    </row>
    <row r="84" ht="25" customHeight="1" spans="1:5">
      <c r="A84" s="316">
        <v>2010804</v>
      </c>
      <c r="B84" s="316" t="s">
        <v>150</v>
      </c>
      <c r="C84" s="322">
        <v>8</v>
      </c>
      <c r="D84" s="323"/>
      <c r="E84" s="63"/>
    </row>
    <row r="85" ht="25" customHeight="1" spans="1:5">
      <c r="A85" s="316">
        <v>2010805</v>
      </c>
      <c r="B85" s="316" t="s">
        <v>151</v>
      </c>
      <c r="C85" s="322">
        <v>0</v>
      </c>
      <c r="D85" s="323"/>
      <c r="E85" s="63"/>
    </row>
    <row r="86" ht="25" customHeight="1" spans="1:5">
      <c r="A86" s="316">
        <v>2010806</v>
      </c>
      <c r="B86" s="316" t="s">
        <v>143</v>
      </c>
      <c r="C86" s="322">
        <v>0</v>
      </c>
      <c r="D86" s="323"/>
      <c r="E86" s="63"/>
    </row>
    <row r="87" ht="25" customHeight="1" spans="1:5">
      <c r="A87" s="316">
        <v>2010850</v>
      </c>
      <c r="B87" s="316" t="s">
        <v>111</v>
      </c>
      <c r="C87" s="322">
        <v>0</v>
      </c>
      <c r="D87" s="323">
        <v>2200</v>
      </c>
      <c r="E87" s="63"/>
    </row>
    <row r="88" ht="25" customHeight="1" spans="1:5">
      <c r="A88" s="316">
        <v>2010899</v>
      </c>
      <c r="B88" s="316" t="s">
        <v>152</v>
      </c>
      <c r="C88" s="322">
        <v>56</v>
      </c>
      <c r="D88" s="325"/>
      <c r="E88" s="63"/>
    </row>
    <row r="89" ht="25" customHeight="1" spans="1:5">
      <c r="A89" s="316">
        <v>20109</v>
      </c>
      <c r="B89" s="319" t="s">
        <v>153</v>
      </c>
      <c r="C89" s="320">
        <f>SUM(C90:C101)</f>
        <v>0</v>
      </c>
      <c r="D89" s="325"/>
      <c r="E89" s="63"/>
    </row>
    <row r="90" ht="25" customHeight="1" spans="1:5">
      <c r="A90" s="316">
        <v>2010901</v>
      </c>
      <c r="B90" s="316" t="s">
        <v>102</v>
      </c>
      <c r="C90" s="322">
        <v>0</v>
      </c>
      <c r="D90" s="325"/>
      <c r="E90" s="63"/>
    </row>
    <row r="91" ht="25" customHeight="1" spans="1:5">
      <c r="A91" s="316">
        <v>2010902</v>
      </c>
      <c r="B91" s="316" t="s">
        <v>103</v>
      </c>
      <c r="C91" s="322">
        <v>0</v>
      </c>
      <c r="D91" s="325"/>
      <c r="E91" s="63"/>
    </row>
    <row r="92" ht="25" customHeight="1" spans="1:5">
      <c r="A92" s="316">
        <v>2010903</v>
      </c>
      <c r="B92" s="316" t="s">
        <v>104</v>
      </c>
      <c r="C92" s="322">
        <v>0</v>
      </c>
      <c r="D92" s="325"/>
      <c r="E92" s="63"/>
    </row>
    <row r="93" ht="25" customHeight="1" spans="1:5">
      <c r="A93" s="316">
        <v>2010905</v>
      </c>
      <c r="B93" s="316" t="s">
        <v>154</v>
      </c>
      <c r="C93" s="322">
        <v>0</v>
      </c>
      <c r="D93" s="325"/>
      <c r="E93" s="63"/>
    </row>
    <row r="94" ht="25" customHeight="1" spans="1:5">
      <c r="A94" s="316">
        <v>2010907</v>
      </c>
      <c r="B94" s="316" t="s">
        <v>155</v>
      </c>
      <c r="C94" s="322">
        <v>0</v>
      </c>
      <c r="D94" s="325"/>
      <c r="E94" s="63"/>
    </row>
    <row r="95" ht="25" customHeight="1" spans="1:5">
      <c r="A95" s="316">
        <v>2010908</v>
      </c>
      <c r="B95" s="316" t="s">
        <v>143</v>
      </c>
      <c r="C95" s="322">
        <v>0</v>
      </c>
      <c r="D95" s="325"/>
      <c r="E95" s="63"/>
    </row>
    <row r="96" ht="25" customHeight="1" spans="1:5">
      <c r="A96" s="316">
        <v>2010909</v>
      </c>
      <c r="B96" s="316" t="s">
        <v>156</v>
      </c>
      <c r="C96" s="322">
        <v>0</v>
      </c>
      <c r="D96" s="325"/>
      <c r="E96" s="63"/>
    </row>
    <row r="97" ht="25" customHeight="1" spans="1:5">
      <c r="A97" s="316">
        <v>2010910</v>
      </c>
      <c r="B97" s="316" t="s">
        <v>157</v>
      </c>
      <c r="C97" s="322">
        <v>0</v>
      </c>
      <c r="D97" s="325"/>
      <c r="E97" s="63"/>
    </row>
    <row r="98" ht="25" customHeight="1" spans="1:5">
      <c r="A98" s="316">
        <v>2010911</v>
      </c>
      <c r="B98" s="316" t="s">
        <v>158</v>
      </c>
      <c r="C98" s="322">
        <v>0</v>
      </c>
      <c r="D98" s="325"/>
      <c r="E98" s="63"/>
    </row>
    <row r="99" ht="25" customHeight="1" spans="1:5">
      <c r="A99" s="316">
        <v>2010912</v>
      </c>
      <c r="B99" s="316" t="s">
        <v>159</v>
      </c>
      <c r="C99" s="322">
        <v>0</v>
      </c>
      <c r="D99" s="325"/>
      <c r="E99" s="63"/>
    </row>
    <row r="100" ht="25" customHeight="1" spans="1:5">
      <c r="A100" s="316">
        <v>2010950</v>
      </c>
      <c r="B100" s="316" t="s">
        <v>111</v>
      </c>
      <c r="C100" s="322">
        <v>0</v>
      </c>
      <c r="D100" s="325"/>
      <c r="E100" s="63"/>
    </row>
    <row r="101" ht="25" customHeight="1" spans="1:5">
      <c r="A101" s="316">
        <v>2010999</v>
      </c>
      <c r="B101" s="316" t="s">
        <v>160</v>
      </c>
      <c r="C101" s="322">
        <v>0</v>
      </c>
      <c r="D101" s="325"/>
      <c r="E101" s="63"/>
    </row>
    <row r="102" ht="25" customHeight="1" spans="1:5">
      <c r="A102" s="316">
        <v>20111</v>
      </c>
      <c r="B102" s="319" t="s">
        <v>161</v>
      </c>
      <c r="C102" s="320">
        <f>SUM(C103:C110)</f>
        <v>1908</v>
      </c>
      <c r="D102" s="324">
        <v>1747</v>
      </c>
      <c r="E102" s="63"/>
    </row>
    <row r="103" ht="25" customHeight="1" spans="1:5">
      <c r="A103" s="316">
        <v>2011101</v>
      </c>
      <c r="B103" s="316" t="s">
        <v>102</v>
      </c>
      <c r="C103" s="322">
        <v>1729</v>
      </c>
      <c r="D103" s="323">
        <v>1747</v>
      </c>
      <c r="E103" s="63"/>
    </row>
    <row r="104" ht="25" customHeight="1" spans="1:5">
      <c r="A104" s="316">
        <v>2011102</v>
      </c>
      <c r="B104" s="316" t="s">
        <v>103</v>
      </c>
      <c r="C104" s="322">
        <v>0</v>
      </c>
      <c r="D104" s="323"/>
      <c r="E104" s="63"/>
    </row>
    <row r="105" ht="25" customHeight="1" spans="1:5">
      <c r="A105" s="316">
        <v>2011103</v>
      </c>
      <c r="B105" s="316" t="s">
        <v>104</v>
      </c>
      <c r="C105" s="322">
        <v>0</v>
      </c>
      <c r="D105" s="323"/>
      <c r="E105" s="63"/>
    </row>
    <row r="106" ht="25" customHeight="1" spans="1:5">
      <c r="A106" s="316">
        <v>2011104</v>
      </c>
      <c r="B106" s="316" t="s">
        <v>162</v>
      </c>
      <c r="C106" s="322">
        <v>0</v>
      </c>
      <c r="D106" s="323"/>
      <c r="E106" s="63"/>
    </row>
    <row r="107" ht="25" customHeight="1" spans="1:5">
      <c r="A107" s="316">
        <v>2011105</v>
      </c>
      <c r="B107" s="316" t="s">
        <v>163</v>
      </c>
      <c r="C107" s="322">
        <v>0</v>
      </c>
      <c r="D107" s="323"/>
      <c r="E107" s="63"/>
    </row>
    <row r="108" ht="25" customHeight="1" spans="1:5">
      <c r="A108" s="316">
        <v>2011106</v>
      </c>
      <c r="B108" s="316" t="s">
        <v>164</v>
      </c>
      <c r="C108" s="322">
        <v>0</v>
      </c>
      <c r="D108" s="323"/>
      <c r="E108" s="63"/>
    </row>
    <row r="109" ht="25" customHeight="1" spans="1:5">
      <c r="A109" s="316">
        <v>2011150</v>
      </c>
      <c r="B109" s="316" t="s">
        <v>111</v>
      </c>
      <c r="C109" s="322">
        <v>0</v>
      </c>
      <c r="D109" s="323"/>
      <c r="E109" s="63"/>
    </row>
    <row r="110" ht="25" customHeight="1" spans="1:5">
      <c r="A110" s="316">
        <v>2011199</v>
      </c>
      <c r="B110" s="316" t="s">
        <v>165</v>
      </c>
      <c r="C110" s="322">
        <v>179</v>
      </c>
      <c r="D110" s="323"/>
      <c r="E110" s="63"/>
    </row>
    <row r="111" ht="25" customHeight="1" spans="1:5">
      <c r="A111" s="316">
        <v>20113</v>
      </c>
      <c r="B111" s="319" t="s">
        <v>166</v>
      </c>
      <c r="C111" s="320">
        <f>SUM(C112:C121)</f>
        <v>366</v>
      </c>
      <c r="D111" s="324">
        <v>1747</v>
      </c>
      <c r="E111" s="63"/>
    </row>
    <row r="112" ht="25" customHeight="1" spans="1:5">
      <c r="A112" s="316">
        <v>2011301</v>
      </c>
      <c r="B112" s="316" t="s">
        <v>102</v>
      </c>
      <c r="C112" s="322">
        <v>268</v>
      </c>
      <c r="D112" s="323">
        <v>1747</v>
      </c>
      <c r="E112" s="63"/>
    </row>
    <row r="113" ht="25" customHeight="1" spans="1:5">
      <c r="A113" s="316">
        <v>2011302</v>
      </c>
      <c r="B113" s="316" t="s">
        <v>103</v>
      </c>
      <c r="C113" s="322">
        <v>0</v>
      </c>
      <c r="D113" s="323"/>
      <c r="E113" s="63"/>
    </row>
    <row r="114" ht="25" customHeight="1" spans="1:5">
      <c r="A114" s="316">
        <v>2011303</v>
      </c>
      <c r="B114" s="316" t="s">
        <v>104</v>
      </c>
      <c r="C114" s="322">
        <v>0</v>
      </c>
      <c r="D114" s="323"/>
      <c r="E114" s="63"/>
    </row>
    <row r="115" ht="25" customHeight="1" spans="1:5">
      <c r="A115" s="316">
        <v>2011304</v>
      </c>
      <c r="B115" s="316" t="s">
        <v>167</v>
      </c>
      <c r="C115" s="322">
        <v>0</v>
      </c>
      <c r="D115" s="323"/>
      <c r="E115" s="63"/>
    </row>
    <row r="116" ht="25" customHeight="1" spans="1:5">
      <c r="A116" s="316">
        <v>2011305</v>
      </c>
      <c r="B116" s="316" t="s">
        <v>168</v>
      </c>
      <c r="C116" s="322">
        <v>0</v>
      </c>
      <c r="D116" s="323"/>
      <c r="E116" s="63"/>
    </row>
    <row r="117" ht="25" customHeight="1" spans="1:5">
      <c r="A117" s="316">
        <v>2011306</v>
      </c>
      <c r="B117" s="316" t="s">
        <v>169</v>
      </c>
      <c r="C117" s="322">
        <v>0</v>
      </c>
      <c r="D117" s="323"/>
      <c r="E117" s="63"/>
    </row>
    <row r="118" ht="25" customHeight="1" spans="1:5">
      <c r="A118" s="316">
        <v>2011307</v>
      </c>
      <c r="B118" s="316" t="s">
        <v>170</v>
      </c>
      <c r="C118" s="322">
        <v>0</v>
      </c>
      <c r="D118" s="323"/>
      <c r="E118" s="63"/>
    </row>
    <row r="119" ht="25" customHeight="1" spans="1:5">
      <c r="A119" s="316">
        <v>2011308</v>
      </c>
      <c r="B119" s="316" t="s">
        <v>171</v>
      </c>
      <c r="C119" s="322">
        <v>68</v>
      </c>
      <c r="D119" s="323"/>
      <c r="E119" s="63"/>
    </row>
    <row r="120" ht="25" customHeight="1" spans="1:5">
      <c r="A120" s="316">
        <v>2011350</v>
      </c>
      <c r="B120" s="316" t="s">
        <v>111</v>
      </c>
      <c r="C120" s="322">
        <v>0</v>
      </c>
      <c r="D120" s="325"/>
      <c r="E120" s="63"/>
    </row>
    <row r="121" ht="25" customHeight="1" spans="1:5">
      <c r="A121" s="316">
        <v>2011399</v>
      </c>
      <c r="B121" s="316" t="s">
        <v>172</v>
      </c>
      <c r="C121" s="322">
        <v>30</v>
      </c>
      <c r="D121" s="325"/>
      <c r="E121" s="63"/>
    </row>
    <row r="122" ht="25" customHeight="1" spans="1:5">
      <c r="A122" s="316">
        <v>20114</v>
      </c>
      <c r="B122" s="319" t="s">
        <v>173</v>
      </c>
      <c r="C122" s="320">
        <f>SUM(C123:C133)</f>
        <v>1</v>
      </c>
      <c r="D122" s="325"/>
      <c r="E122" s="63"/>
    </row>
    <row r="123" ht="25" customHeight="1" spans="1:5">
      <c r="A123" s="316">
        <v>2011401</v>
      </c>
      <c r="B123" s="316" t="s">
        <v>102</v>
      </c>
      <c r="C123" s="322">
        <v>0</v>
      </c>
      <c r="D123" s="325"/>
      <c r="E123" s="63"/>
    </row>
    <row r="124" ht="25" customHeight="1" spans="1:5">
      <c r="A124" s="316">
        <v>2011402</v>
      </c>
      <c r="B124" s="316" t="s">
        <v>103</v>
      </c>
      <c r="C124" s="322">
        <v>0</v>
      </c>
      <c r="D124" s="325"/>
      <c r="E124" s="63"/>
    </row>
    <row r="125" ht="25" customHeight="1" spans="1:5">
      <c r="A125" s="316">
        <v>2011403</v>
      </c>
      <c r="B125" s="316" t="s">
        <v>104</v>
      </c>
      <c r="C125" s="322">
        <v>0</v>
      </c>
      <c r="D125" s="325"/>
      <c r="E125" s="63"/>
    </row>
    <row r="126" ht="25" customHeight="1" spans="1:5">
      <c r="A126" s="316">
        <v>2011404</v>
      </c>
      <c r="B126" s="316" t="s">
        <v>174</v>
      </c>
      <c r="C126" s="322">
        <v>0</v>
      </c>
      <c r="D126" s="325"/>
      <c r="E126" s="63"/>
    </row>
    <row r="127" ht="25" customHeight="1" spans="1:5">
      <c r="A127" s="316">
        <v>2011405</v>
      </c>
      <c r="B127" s="316" t="s">
        <v>175</v>
      </c>
      <c r="C127" s="322">
        <v>0</v>
      </c>
      <c r="D127" s="325"/>
      <c r="E127" s="63"/>
    </row>
    <row r="128" ht="25" customHeight="1" spans="1:5">
      <c r="A128" s="316">
        <v>2011408</v>
      </c>
      <c r="B128" s="316" t="s">
        <v>176</v>
      </c>
      <c r="C128" s="322">
        <v>0</v>
      </c>
      <c r="D128" s="325"/>
      <c r="E128" s="63"/>
    </row>
    <row r="129" ht="25" customHeight="1" spans="1:5">
      <c r="A129" s="316">
        <v>2011409</v>
      </c>
      <c r="B129" s="316" t="s">
        <v>177</v>
      </c>
      <c r="C129" s="322">
        <v>1</v>
      </c>
      <c r="D129" s="325"/>
      <c r="E129" s="63"/>
    </row>
    <row r="130" ht="25" customHeight="1" spans="1:5">
      <c r="A130" s="316">
        <v>2011410</v>
      </c>
      <c r="B130" s="316" t="s">
        <v>178</v>
      </c>
      <c r="C130" s="322">
        <v>0</v>
      </c>
      <c r="D130" s="325"/>
      <c r="E130" s="63"/>
    </row>
    <row r="131" ht="25" customHeight="1" spans="1:5">
      <c r="A131" s="316">
        <v>2011411</v>
      </c>
      <c r="B131" s="316" t="s">
        <v>179</v>
      </c>
      <c r="C131" s="322">
        <v>0</v>
      </c>
      <c r="D131" s="325"/>
      <c r="E131" s="63"/>
    </row>
    <row r="132" ht="25" customHeight="1" spans="1:5">
      <c r="A132" s="316">
        <v>2011450</v>
      </c>
      <c r="B132" s="316" t="s">
        <v>111</v>
      </c>
      <c r="C132" s="322">
        <v>0</v>
      </c>
      <c r="D132" s="325"/>
      <c r="E132" s="63"/>
    </row>
    <row r="133" ht="25" customHeight="1" spans="1:5">
      <c r="A133" s="316">
        <v>2011499</v>
      </c>
      <c r="B133" s="316" t="s">
        <v>180</v>
      </c>
      <c r="C133" s="322">
        <v>0</v>
      </c>
      <c r="D133" s="325"/>
      <c r="E133" s="63"/>
    </row>
    <row r="134" ht="25" customHeight="1" spans="1:5">
      <c r="A134" s="316">
        <v>20123</v>
      </c>
      <c r="B134" s="319" t="s">
        <v>181</v>
      </c>
      <c r="C134" s="320">
        <f>SUM(C135:C140)</f>
        <v>65</v>
      </c>
      <c r="D134" s="325"/>
      <c r="E134" s="63"/>
    </row>
    <row r="135" ht="25" customHeight="1" spans="1:5">
      <c r="A135" s="316">
        <v>2012301</v>
      </c>
      <c r="B135" s="316" t="s">
        <v>102</v>
      </c>
      <c r="C135" s="322">
        <v>0</v>
      </c>
      <c r="D135" s="325"/>
      <c r="E135" s="63"/>
    </row>
    <row r="136" ht="25" customHeight="1" spans="1:5">
      <c r="A136" s="316">
        <v>2012302</v>
      </c>
      <c r="B136" s="316" t="s">
        <v>103</v>
      </c>
      <c r="C136" s="322">
        <v>0</v>
      </c>
      <c r="D136" s="325"/>
      <c r="E136" s="63"/>
    </row>
    <row r="137" ht="25" customHeight="1" spans="1:5">
      <c r="A137" s="316">
        <v>2012303</v>
      </c>
      <c r="B137" s="316" t="s">
        <v>104</v>
      </c>
      <c r="C137" s="322">
        <v>0</v>
      </c>
      <c r="D137" s="325"/>
      <c r="E137" s="63"/>
    </row>
    <row r="138" ht="25" customHeight="1" spans="1:5">
      <c r="A138" s="316">
        <v>2012304</v>
      </c>
      <c r="B138" s="316" t="s">
        <v>182</v>
      </c>
      <c r="C138" s="322">
        <v>34</v>
      </c>
      <c r="D138" s="325"/>
      <c r="E138" s="63"/>
    </row>
    <row r="139" ht="25" customHeight="1" spans="1:5">
      <c r="A139" s="316">
        <v>2012350</v>
      </c>
      <c r="B139" s="316" t="s">
        <v>111</v>
      </c>
      <c r="C139" s="322">
        <v>0</v>
      </c>
      <c r="D139" s="325"/>
      <c r="E139" s="63"/>
    </row>
    <row r="140" ht="25" customHeight="1" spans="1:5">
      <c r="A140" s="316">
        <v>2012399</v>
      </c>
      <c r="B140" s="316" t="s">
        <v>183</v>
      </c>
      <c r="C140" s="322">
        <v>31</v>
      </c>
      <c r="D140" s="325"/>
      <c r="E140" s="63"/>
    </row>
    <row r="141" ht="25" customHeight="1" spans="1:5">
      <c r="A141" s="316">
        <v>20125</v>
      </c>
      <c r="B141" s="319" t="s">
        <v>184</v>
      </c>
      <c r="C141" s="320">
        <f>SUM(C142:C148)</f>
        <v>0</v>
      </c>
      <c r="D141" s="325"/>
      <c r="E141" s="63"/>
    </row>
    <row r="142" ht="25" customHeight="1" spans="1:5">
      <c r="A142" s="316">
        <v>2012501</v>
      </c>
      <c r="B142" s="316" t="s">
        <v>102</v>
      </c>
      <c r="C142" s="322">
        <v>0</v>
      </c>
      <c r="D142" s="325"/>
      <c r="E142" s="63"/>
    </row>
    <row r="143" ht="25" customHeight="1" spans="1:5">
      <c r="A143" s="316">
        <v>2012502</v>
      </c>
      <c r="B143" s="316" t="s">
        <v>103</v>
      </c>
      <c r="C143" s="322">
        <v>0</v>
      </c>
      <c r="D143" s="325"/>
      <c r="E143" s="63"/>
    </row>
    <row r="144" ht="25" customHeight="1" spans="1:5">
      <c r="A144" s="316">
        <v>2012503</v>
      </c>
      <c r="B144" s="316" t="s">
        <v>104</v>
      </c>
      <c r="C144" s="322">
        <v>0</v>
      </c>
      <c r="D144" s="325"/>
      <c r="E144" s="63"/>
    </row>
    <row r="145" ht="25" customHeight="1" spans="1:5">
      <c r="A145" s="316">
        <v>2012504</v>
      </c>
      <c r="B145" s="316" t="s">
        <v>185</v>
      </c>
      <c r="C145" s="322">
        <v>0</v>
      </c>
      <c r="D145" s="325"/>
      <c r="E145" s="63"/>
    </row>
    <row r="146" ht="25" customHeight="1" spans="1:5">
      <c r="A146" s="316">
        <v>2012505</v>
      </c>
      <c r="B146" s="316" t="s">
        <v>186</v>
      </c>
      <c r="C146" s="322">
        <v>0</v>
      </c>
      <c r="D146" s="325"/>
      <c r="E146" s="63"/>
    </row>
    <row r="147" ht="25" customHeight="1" spans="1:5">
      <c r="A147" s="316">
        <v>2012550</v>
      </c>
      <c r="B147" s="316" t="s">
        <v>111</v>
      </c>
      <c r="C147" s="322">
        <v>0</v>
      </c>
      <c r="D147" s="325"/>
      <c r="E147" s="63"/>
    </row>
    <row r="148" ht="25" customHeight="1" spans="1:5">
      <c r="A148" s="316">
        <v>2012599</v>
      </c>
      <c r="B148" s="316" t="s">
        <v>187</v>
      </c>
      <c r="C148" s="322">
        <v>0</v>
      </c>
      <c r="D148" s="325"/>
      <c r="E148" s="63"/>
    </row>
    <row r="149" ht="25" customHeight="1" spans="1:5">
      <c r="A149" s="316">
        <v>20126</v>
      </c>
      <c r="B149" s="319" t="s">
        <v>188</v>
      </c>
      <c r="C149" s="320">
        <f>SUM(C150:C154)</f>
        <v>82</v>
      </c>
      <c r="D149" s="324">
        <v>88</v>
      </c>
      <c r="E149" s="63"/>
    </row>
    <row r="150" ht="25" customHeight="1" spans="1:5">
      <c r="A150" s="316">
        <v>2012601</v>
      </c>
      <c r="B150" s="316" t="s">
        <v>102</v>
      </c>
      <c r="C150" s="322">
        <v>79</v>
      </c>
      <c r="D150" s="323">
        <v>88</v>
      </c>
      <c r="E150" s="63"/>
    </row>
    <row r="151" ht="25" customHeight="1" spans="1:5">
      <c r="A151" s="316">
        <v>2012602</v>
      </c>
      <c r="B151" s="316" t="s">
        <v>103</v>
      </c>
      <c r="C151" s="322">
        <v>0</v>
      </c>
      <c r="D151" s="323"/>
      <c r="E151" s="63"/>
    </row>
    <row r="152" ht="25" customHeight="1" spans="1:5">
      <c r="A152" s="316">
        <v>2012603</v>
      </c>
      <c r="B152" s="316" t="s">
        <v>104</v>
      </c>
      <c r="C152" s="322">
        <v>0</v>
      </c>
      <c r="D152" s="323"/>
      <c r="E152" s="63"/>
    </row>
    <row r="153" ht="25" customHeight="1" spans="1:5">
      <c r="A153" s="316">
        <v>2012604</v>
      </c>
      <c r="B153" s="316" t="s">
        <v>189</v>
      </c>
      <c r="C153" s="322">
        <v>0</v>
      </c>
      <c r="D153" s="323"/>
      <c r="E153" s="63"/>
    </row>
    <row r="154" ht="25" customHeight="1" spans="1:5">
      <c r="A154" s="316">
        <v>2012699</v>
      </c>
      <c r="B154" s="316" t="s">
        <v>190</v>
      </c>
      <c r="C154" s="322">
        <v>3</v>
      </c>
      <c r="D154" s="323"/>
      <c r="E154" s="63"/>
    </row>
    <row r="155" ht="25" customHeight="1" spans="1:5">
      <c r="A155" s="316">
        <v>20128</v>
      </c>
      <c r="B155" s="319" t="s">
        <v>191</v>
      </c>
      <c r="C155" s="320">
        <f>SUM(C156:C161)</f>
        <v>0</v>
      </c>
      <c r="D155" s="325"/>
      <c r="E155" s="63"/>
    </row>
    <row r="156" ht="25" customHeight="1" spans="1:5">
      <c r="A156" s="316">
        <v>2012801</v>
      </c>
      <c r="B156" s="316" t="s">
        <v>102</v>
      </c>
      <c r="C156" s="322">
        <v>0</v>
      </c>
      <c r="D156" s="325"/>
      <c r="E156" s="63"/>
    </row>
    <row r="157" ht="25" customHeight="1" spans="1:5">
      <c r="A157" s="316">
        <v>2012802</v>
      </c>
      <c r="B157" s="316" t="s">
        <v>103</v>
      </c>
      <c r="C157" s="322">
        <v>0</v>
      </c>
      <c r="D157" s="325"/>
      <c r="E157" s="63"/>
    </row>
    <row r="158" ht="25" customHeight="1" spans="1:5">
      <c r="A158" s="316">
        <v>2012803</v>
      </c>
      <c r="B158" s="316" t="s">
        <v>104</v>
      </c>
      <c r="C158" s="322">
        <v>0</v>
      </c>
      <c r="D158" s="325"/>
      <c r="E158" s="63"/>
    </row>
    <row r="159" ht="25" customHeight="1" spans="1:5">
      <c r="A159" s="316">
        <v>2012804</v>
      </c>
      <c r="B159" s="316" t="s">
        <v>116</v>
      </c>
      <c r="C159" s="322">
        <v>0</v>
      </c>
      <c r="D159" s="325"/>
      <c r="E159" s="63"/>
    </row>
    <row r="160" ht="25" customHeight="1" spans="1:5">
      <c r="A160" s="316">
        <v>2012850</v>
      </c>
      <c r="B160" s="316" t="s">
        <v>111</v>
      </c>
      <c r="C160" s="322">
        <v>0</v>
      </c>
      <c r="D160" s="325"/>
      <c r="E160" s="63"/>
    </row>
    <row r="161" ht="25" customHeight="1" spans="1:5">
      <c r="A161" s="316">
        <v>2012899</v>
      </c>
      <c r="B161" s="316" t="s">
        <v>192</v>
      </c>
      <c r="C161" s="322">
        <v>0</v>
      </c>
      <c r="D161" s="325"/>
      <c r="E161" s="63"/>
    </row>
    <row r="162" ht="25" customHeight="1" spans="1:5">
      <c r="A162" s="316">
        <v>20129</v>
      </c>
      <c r="B162" s="319" t="s">
        <v>193</v>
      </c>
      <c r="C162" s="320">
        <f>SUM(C163:C168)</f>
        <v>227</v>
      </c>
      <c r="D162" s="324">
        <v>288</v>
      </c>
      <c r="E162" s="63"/>
    </row>
    <row r="163" ht="25" customHeight="1" spans="1:5">
      <c r="A163" s="316">
        <v>2012901</v>
      </c>
      <c r="B163" s="316" t="s">
        <v>102</v>
      </c>
      <c r="C163" s="322">
        <v>126</v>
      </c>
      <c r="D163" s="323">
        <v>159</v>
      </c>
      <c r="E163" s="63"/>
    </row>
    <row r="164" ht="25" customHeight="1" spans="1:5">
      <c r="A164" s="316">
        <v>2012902</v>
      </c>
      <c r="B164" s="316" t="s">
        <v>103</v>
      </c>
      <c r="C164" s="322">
        <v>3</v>
      </c>
      <c r="D164" s="323"/>
      <c r="E164" s="63"/>
    </row>
    <row r="165" ht="25" customHeight="1" spans="1:5">
      <c r="A165" s="316">
        <v>2012903</v>
      </c>
      <c r="B165" s="316" t="s">
        <v>104</v>
      </c>
      <c r="C165" s="322">
        <v>0</v>
      </c>
      <c r="D165" s="323"/>
      <c r="E165" s="63"/>
    </row>
    <row r="166" ht="25" customHeight="1" spans="1:5">
      <c r="A166" s="316">
        <v>2012906</v>
      </c>
      <c r="B166" s="316" t="s">
        <v>194</v>
      </c>
      <c r="C166" s="322">
        <v>0</v>
      </c>
      <c r="D166" s="323"/>
      <c r="E166" s="63"/>
    </row>
    <row r="167" ht="25" customHeight="1" spans="1:5">
      <c r="A167" s="316">
        <v>2012950</v>
      </c>
      <c r="B167" s="316" t="s">
        <v>111</v>
      </c>
      <c r="C167" s="322">
        <v>0</v>
      </c>
      <c r="D167" s="323"/>
      <c r="E167" s="63"/>
    </row>
    <row r="168" ht="25" customHeight="1" spans="1:5">
      <c r="A168" s="316">
        <v>2012999</v>
      </c>
      <c r="B168" s="316" t="s">
        <v>195</v>
      </c>
      <c r="C168" s="322">
        <v>98</v>
      </c>
      <c r="D168" s="323">
        <v>129</v>
      </c>
      <c r="E168" s="63"/>
    </row>
    <row r="169" ht="25" customHeight="1" spans="1:5">
      <c r="A169" s="316">
        <v>20131</v>
      </c>
      <c r="B169" s="319" t="s">
        <v>196</v>
      </c>
      <c r="C169" s="320">
        <f>SUM(C170:C175)</f>
        <v>1944</v>
      </c>
      <c r="D169" s="324">
        <v>1897</v>
      </c>
      <c r="E169" s="63"/>
    </row>
    <row r="170" ht="25" customHeight="1" spans="1:5">
      <c r="A170" s="316">
        <v>2013101</v>
      </c>
      <c r="B170" s="316" t="s">
        <v>102</v>
      </c>
      <c r="C170" s="322">
        <v>1852</v>
      </c>
      <c r="D170" s="323">
        <v>1897</v>
      </c>
      <c r="E170" s="63"/>
    </row>
    <row r="171" ht="25" customHeight="1" spans="1:5">
      <c r="A171" s="316">
        <v>2013102</v>
      </c>
      <c r="B171" s="316" t="s">
        <v>103</v>
      </c>
      <c r="C171" s="322">
        <v>3</v>
      </c>
      <c r="D171" s="323"/>
      <c r="E171" s="63"/>
    </row>
    <row r="172" ht="25" customHeight="1" spans="1:5">
      <c r="A172" s="316">
        <v>2013103</v>
      </c>
      <c r="B172" s="316" t="s">
        <v>104</v>
      </c>
      <c r="C172" s="322">
        <v>0</v>
      </c>
      <c r="D172" s="323"/>
      <c r="E172" s="63"/>
    </row>
    <row r="173" ht="25" customHeight="1" spans="1:5">
      <c r="A173" s="316">
        <v>2013105</v>
      </c>
      <c r="B173" s="316" t="s">
        <v>197</v>
      </c>
      <c r="C173" s="322">
        <v>0</v>
      </c>
      <c r="D173" s="323"/>
      <c r="E173" s="63"/>
    </row>
    <row r="174" ht="25" customHeight="1" spans="1:5">
      <c r="A174" s="316">
        <v>2013150</v>
      </c>
      <c r="B174" s="316" t="s">
        <v>111</v>
      </c>
      <c r="C174" s="322">
        <v>0</v>
      </c>
      <c r="D174" s="323"/>
      <c r="E174" s="63"/>
    </row>
    <row r="175" ht="25" customHeight="1" spans="1:5">
      <c r="A175" s="316">
        <v>2013199</v>
      </c>
      <c r="B175" s="316" t="s">
        <v>198</v>
      </c>
      <c r="C175" s="322">
        <v>89</v>
      </c>
      <c r="D175" s="323"/>
      <c r="E175" s="63"/>
    </row>
    <row r="176" ht="25" customHeight="1" spans="1:5">
      <c r="A176" s="316">
        <v>20132</v>
      </c>
      <c r="B176" s="319" t="s">
        <v>199</v>
      </c>
      <c r="C176" s="320">
        <f>SUM(C177:C182)</f>
        <v>637</v>
      </c>
      <c r="D176" s="324">
        <v>827</v>
      </c>
      <c r="E176" s="63"/>
    </row>
    <row r="177" ht="25" customHeight="1" spans="1:5">
      <c r="A177" s="316">
        <v>2013201</v>
      </c>
      <c r="B177" s="316" t="s">
        <v>102</v>
      </c>
      <c r="C177" s="322">
        <v>601</v>
      </c>
      <c r="D177" s="323">
        <v>827</v>
      </c>
      <c r="E177" s="63"/>
    </row>
    <row r="178" ht="25" customHeight="1" spans="1:5">
      <c r="A178" s="316">
        <v>2013202</v>
      </c>
      <c r="B178" s="316" t="s">
        <v>103</v>
      </c>
      <c r="C178" s="322">
        <v>0</v>
      </c>
      <c r="D178" s="323"/>
      <c r="E178" s="63"/>
    </row>
    <row r="179" ht="25" customHeight="1" spans="1:5">
      <c r="A179" s="316">
        <v>2013203</v>
      </c>
      <c r="B179" s="316" t="s">
        <v>104</v>
      </c>
      <c r="C179" s="322">
        <v>0</v>
      </c>
      <c r="D179" s="323"/>
      <c r="E179" s="63"/>
    </row>
    <row r="180" ht="25" customHeight="1" spans="1:5">
      <c r="A180" s="316">
        <v>2013204</v>
      </c>
      <c r="B180" s="316" t="s">
        <v>200</v>
      </c>
      <c r="C180" s="322">
        <v>0</v>
      </c>
      <c r="D180" s="323"/>
      <c r="E180" s="63"/>
    </row>
    <row r="181" ht="25" customHeight="1" spans="1:5">
      <c r="A181" s="316">
        <v>2013250</v>
      </c>
      <c r="B181" s="316" t="s">
        <v>111</v>
      </c>
      <c r="C181" s="322">
        <v>0</v>
      </c>
      <c r="D181" s="323"/>
      <c r="E181" s="63"/>
    </row>
    <row r="182" ht="25" customHeight="1" spans="1:5">
      <c r="A182" s="316">
        <v>2013299</v>
      </c>
      <c r="B182" s="316" t="s">
        <v>201</v>
      </c>
      <c r="C182" s="322">
        <v>36</v>
      </c>
      <c r="D182" s="323"/>
      <c r="E182" s="63"/>
    </row>
    <row r="183" ht="25" customHeight="1" spans="1:5">
      <c r="A183" s="316">
        <v>20133</v>
      </c>
      <c r="B183" s="319" t="s">
        <v>202</v>
      </c>
      <c r="C183" s="320">
        <f>SUM(C184:C189)</f>
        <v>391</v>
      </c>
      <c r="D183" s="324">
        <v>281</v>
      </c>
      <c r="E183" s="63"/>
    </row>
    <row r="184" ht="25" customHeight="1" spans="1:5">
      <c r="A184" s="316">
        <v>2013301</v>
      </c>
      <c r="B184" s="316" t="s">
        <v>102</v>
      </c>
      <c r="C184" s="322">
        <v>257</v>
      </c>
      <c r="D184" s="323">
        <v>281</v>
      </c>
      <c r="E184" s="63"/>
    </row>
    <row r="185" ht="25" customHeight="1" spans="1:5">
      <c r="A185" s="316">
        <v>2013302</v>
      </c>
      <c r="B185" s="316" t="s">
        <v>103</v>
      </c>
      <c r="C185" s="322">
        <v>0</v>
      </c>
      <c r="D185" s="323"/>
      <c r="E185" s="63"/>
    </row>
    <row r="186" ht="25" customHeight="1" spans="1:5">
      <c r="A186" s="316">
        <v>2013303</v>
      </c>
      <c r="B186" s="316" t="s">
        <v>104</v>
      </c>
      <c r="C186" s="322">
        <v>0</v>
      </c>
      <c r="D186" s="323"/>
      <c r="E186" s="63"/>
    </row>
    <row r="187" ht="25" customHeight="1" spans="1:5">
      <c r="A187" s="316">
        <v>2013304</v>
      </c>
      <c r="B187" s="316" t="s">
        <v>203</v>
      </c>
      <c r="C187" s="322">
        <v>0</v>
      </c>
      <c r="D187" s="323"/>
      <c r="E187" s="63"/>
    </row>
    <row r="188" ht="25" customHeight="1" spans="1:5">
      <c r="A188" s="316">
        <v>2013350</v>
      </c>
      <c r="B188" s="316" t="s">
        <v>111</v>
      </c>
      <c r="C188" s="322">
        <v>0</v>
      </c>
      <c r="D188" s="323"/>
      <c r="E188" s="63"/>
    </row>
    <row r="189" ht="25" customHeight="1" spans="1:5">
      <c r="A189" s="316">
        <v>2013399</v>
      </c>
      <c r="B189" s="316" t="s">
        <v>204</v>
      </c>
      <c r="C189" s="322">
        <v>134</v>
      </c>
      <c r="D189" s="323"/>
      <c r="E189" s="63"/>
    </row>
    <row r="190" ht="25" customHeight="1" spans="1:5">
      <c r="A190" s="316">
        <v>20134</v>
      </c>
      <c r="B190" s="319" t="s">
        <v>205</v>
      </c>
      <c r="C190" s="320">
        <f>SUM(C191:C197)</f>
        <v>408</v>
      </c>
      <c r="D190" s="324">
        <v>457</v>
      </c>
      <c r="E190" s="63"/>
    </row>
    <row r="191" ht="25" customHeight="1" spans="1:5">
      <c r="A191" s="316">
        <v>2013401</v>
      </c>
      <c r="B191" s="316" t="s">
        <v>102</v>
      </c>
      <c r="C191" s="322">
        <v>306</v>
      </c>
      <c r="D191" s="323">
        <v>457</v>
      </c>
      <c r="E191" s="63"/>
    </row>
    <row r="192" ht="25" customHeight="1" spans="1:5">
      <c r="A192" s="316">
        <v>2013402</v>
      </c>
      <c r="B192" s="316" t="s">
        <v>103</v>
      </c>
      <c r="C192" s="322">
        <v>0</v>
      </c>
      <c r="D192" s="323"/>
      <c r="E192" s="63"/>
    </row>
    <row r="193" ht="25" customHeight="1" spans="1:5">
      <c r="A193" s="316">
        <v>2013403</v>
      </c>
      <c r="B193" s="316" t="s">
        <v>104</v>
      </c>
      <c r="C193" s="322">
        <v>0</v>
      </c>
      <c r="D193" s="323"/>
      <c r="E193" s="63"/>
    </row>
    <row r="194" ht="25" customHeight="1" spans="1:5">
      <c r="A194" s="316">
        <v>2013404</v>
      </c>
      <c r="B194" s="316" t="s">
        <v>206</v>
      </c>
      <c r="C194" s="322">
        <v>4</v>
      </c>
      <c r="D194" s="323"/>
      <c r="E194" s="63"/>
    </row>
    <row r="195" ht="25" customHeight="1" spans="1:5">
      <c r="A195" s="316">
        <v>2013405</v>
      </c>
      <c r="B195" s="316" t="s">
        <v>207</v>
      </c>
      <c r="C195" s="322">
        <v>0</v>
      </c>
      <c r="D195" s="323"/>
      <c r="E195" s="63"/>
    </row>
    <row r="196" ht="25" customHeight="1" spans="1:5">
      <c r="A196" s="316">
        <v>2013450</v>
      </c>
      <c r="B196" s="316" t="s">
        <v>111</v>
      </c>
      <c r="C196" s="322">
        <v>0</v>
      </c>
      <c r="D196" s="321"/>
      <c r="E196" s="63"/>
    </row>
    <row r="197" ht="25" customHeight="1" spans="1:5">
      <c r="A197" s="316">
        <v>2013499</v>
      </c>
      <c r="B197" s="316" t="s">
        <v>208</v>
      </c>
      <c r="C197" s="322">
        <v>98</v>
      </c>
      <c r="D197" s="325"/>
      <c r="E197" s="63"/>
    </row>
    <row r="198" ht="25" customHeight="1" spans="1:5">
      <c r="A198" s="316">
        <v>20135</v>
      </c>
      <c r="B198" s="319" t="s">
        <v>209</v>
      </c>
      <c r="C198" s="320">
        <f>SUM(C199:C203)</f>
        <v>0</v>
      </c>
      <c r="D198" s="325"/>
      <c r="E198" s="63"/>
    </row>
    <row r="199" ht="25" customHeight="1" spans="1:5">
      <c r="A199" s="316">
        <v>2013501</v>
      </c>
      <c r="B199" s="316" t="s">
        <v>102</v>
      </c>
      <c r="C199" s="322">
        <v>0</v>
      </c>
      <c r="D199" s="325"/>
      <c r="E199" s="63"/>
    </row>
    <row r="200" ht="25" customHeight="1" spans="1:5">
      <c r="A200" s="316">
        <v>2013502</v>
      </c>
      <c r="B200" s="316" t="s">
        <v>103</v>
      </c>
      <c r="C200" s="322">
        <v>0</v>
      </c>
      <c r="D200" s="325"/>
      <c r="E200" s="63"/>
    </row>
    <row r="201" ht="25" customHeight="1" spans="1:5">
      <c r="A201" s="316">
        <v>2013503</v>
      </c>
      <c r="B201" s="316" t="s">
        <v>104</v>
      </c>
      <c r="C201" s="322">
        <v>0</v>
      </c>
      <c r="D201" s="325"/>
      <c r="E201" s="63"/>
    </row>
    <row r="202" ht="25" customHeight="1" spans="1:5">
      <c r="A202" s="316">
        <v>2013550</v>
      </c>
      <c r="B202" s="316" t="s">
        <v>111</v>
      </c>
      <c r="C202" s="322">
        <v>0</v>
      </c>
      <c r="D202" s="325"/>
      <c r="E202" s="63"/>
    </row>
    <row r="203" ht="25" customHeight="1" spans="1:5">
      <c r="A203" s="316">
        <v>2013599</v>
      </c>
      <c r="B203" s="316" t="s">
        <v>210</v>
      </c>
      <c r="C203" s="322">
        <v>0</v>
      </c>
      <c r="D203" s="325"/>
      <c r="E203" s="63"/>
    </row>
    <row r="204" ht="25" customHeight="1" spans="1:5">
      <c r="A204" s="316">
        <v>20136</v>
      </c>
      <c r="B204" s="319" t="s">
        <v>211</v>
      </c>
      <c r="C204" s="320">
        <f>SUM(C205:C209)</f>
        <v>12</v>
      </c>
      <c r="D204" s="325"/>
      <c r="E204" s="63"/>
    </row>
    <row r="205" ht="25" customHeight="1" spans="1:5">
      <c r="A205" s="316">
        <v>2013601</v>
      </c>
      <c r="B205" s="316" t="s">
        <v>102</v>
      </c>
      <c r="C205" s="322">
        <v>0</v>
      </c>
      <c r="D205" s="325"/>
      <c r="E205" s="63"/>
    </row>
    <row r="206" ht="25" customHeight="1" spans="1:5">
      <c r="A206" s="316">
        <v>2013602</v>
      </c>
      <c r="B206" s="316" t="s">
        <v>103</v>
      </c>
      <c r="C206" s="322">
        <v>12</v>
      </c>
      <c r="D206" s="325"/>
      <c r="E206" s="63"/>
    </row>
    <row r="207" ht="25" customHeight="1" spans="1:5">
      <c r="A207" s="316">
        <v>2013603</v>
      </c>
      <c r="B207" s="316" t="s">
        <v>104</v>
      </c>
      <c r="C207" s="322">
        <v>0</v>
      </c>
      <c r="D207" s="325"/>
      <c r="E207" s="63"/>
    </row>
    <row r="208" ht="25" customHeight="1" spans="1:5">
      <c r="A208" s="316">
        <v>2013650</v>
      </c>
      <c r="B208" s="316" t="s">
        <v>111</v>
      </c>
      <c r="C208" s="322">
        <v>0</v>
      </c>
      <c r="D208" s="325"/>
      <c r="E208" s="63"/>
    </row>
    <row r="209" ht="25" customHeight="1" spans="1:5">
      <c r="A209" s="316">
        <v>2013699</v>
      </c>
      <c r="B209" s="316" t="s">
        <v>212</v>
      </c>
      <c r="C209" s="322">
        <v>0</v>
      </c>
      <c r="D209" s="325"/>
      <c r="E209" s="63"/>
    </row>
    <row r="210" ht="25" customHeight="1" spans="1:5">
      <c r="A210" s="316">
        <v>20137</v>
      </c>
      <c r="B210" s="319" t="s">
        <v>213</v>
      </c>
      <c r="C210" s="320">
        <f>SUM(C211:C216)</f>
        <v>876</v>
      </c>
      <c r="D210" s="324">
        <v>1375</v>
      </c>
      <c r="E210" s="63"/>
    </row>
    <row r="211" ht="25" customHeight="1" spans="1:5">
      <c r="A211" s="316">
        <v>2013701</v>
      </c>
      <c r="B211" s="316" t="s">
        <v>102</v>
      </c>
      <c r="C211" s="322">
        <v>129</v>
      </c>
      <c r="D211" s="326">
        <v>175</v>
      </c>
      <c r="E211" s="63"/>
    </row>
    <row r="212" ht="25" customHeight="1" spans="1:5">
      <c r="A212" s="316">
        <v>2013702</v>
      </c>
      <c r="B212" s="316" t="s">
        <v>103</v>
      </c>
      <c r="C212" s="322">
        <v>0</v>
      </c>
      <c r="D212" s="326"/>
      <c r="E212" s="63"/>
    </row>
    <row r="213" ht="25" customHeight="1" spans="1:5">
      <c r="A213" s="316">
        <v>2013703</v>
      </c>
      <c r="B213" s="316" t="s">
        <v>104</v>
      </c>
      <c r="C213" s="322">
        <v>0</v>
      </c>
      <c r="D213" s="326"/>
      <c r="E213" s="63"/>
    </row>
    <row r="214" ht="25" customHeight="1" spans="1:5">
      <c r="A214" s="316">
        <v>2013704</v>
      </c>
      <c r="B214" s="316" t="s">
        <v>214</v>
      </c>
      <c r="C214" s="322">
        <v>0</v>
      </c>
      <c r="D214" s="326"/>
      <c r="E214" s="63"/>
    </row>
    <row r="215" ht="25" customHeight="1" spans="1:5">
      <c r="A215" s="316">
        <v>2013750</v>
      </c>
      <c r="B215" s="316" t="s">
        <v>111</v>
      </c>
      <c r="C215" s="322">
        <v>0</v>
      </c>
      <c r="D215" s="326"/>
      <c r="E215" s="63"/>
    </row>
    <row r="216" ht="25" customHeight="1" spans="1:5">
      <c r="A216" s="316">
        <v>2013799</v>
      </c>
      <c r="B216" s="316" t="s">
        <v>215</v>
      </c>
      <c r="C216" s="322">
        <v>747</v>
      </c>
      <c r="D216" s="326">
        <v>1200</v>
      </c>
      <c r="E216" s="63"/>
    </row>
    <row r="217" ht="25" customHeight="1" spans="1:5">
      <c r="A217" s="316">
        <v>20138</v>
      </c>
      <c r="B217" s="319" t="s">
        <v>216</v>
      </c>
      <c r="C217" s="320">
        <f>SUM(C218:C231)</f>
        <v>1274</v>
      </c>
      <c r="D217" s="324">
        <v>1373</v>
      </c>
      <c r="E217" s="63"/>
    </row>
    <row r="218" ht="25" customHeight="1" spans="1:5">
      <c r="A218" s="316">
        <v>2013801</v>
      </c>
      <c r="B218" s="316" t="s">
        <v>102</v>
      </c>
      <c r="C218" s="322">
        <v>1024</v>
      </c>
      <c r="D218" s="323">
        <v>1373</v>
      </c>
      <c r="E218" s="63"/>
    </row>
    <row r="219" ht="25" customHeight="1" spans="1:5">
      <c r="A219" s="316">
        <v>2013802</v>
      </c>
      <c r="B219" s="316" t="s">
        <v>103</v>
      </c>
      <c r="C219" s="322">
        <v>0</v>
      </c>
      <c r="D219" s="323"/>
      <c r="E219" s="63"/>
    </row>
    <row r="220" ht="25" customHeight="1" spans="1:5">
      <c r="A220" s="316">
        <v>2013803</v>
      </c>
      <c r="B220" s="316" t="s">
        <v>104</v>
      </c>
      <c r="C220" s="322">
        <v>0</v>
      </c>
      <c r="D220" s="323"/>
      <c r="E220" s="63"/>
    </row>
    <row r="221" ht="25" customHeight="1" spans="1:5">
      <c r="A221" s="316">
        <v>2013804</v>
      </c>
      <c r="B221" s="316" t="s">
        <v>217</v>
      </c>
      <c r="C221" s="322">
        <v>0</v>
      </c>
      <c r="D221" s="323"/>
      <c r="E221" s="63"/>
    </row>
    <row r="222" ht="25" customHeight="1" spans="1:5">
      <c r="A222" s="316">
        <v>2013805</v>
      </c>
      <c r="B222" s="316" t="s">
        <v>218</v>
      </c>
      <c r="C222" s="322">
        <v>164</v>
      </c>
      <c r="D222" s="323"/>
      <c r="E222" s="63"/>
    </row>
    <row r="223" ht="25" customHeight="1" spans="1:5">
      <c r="A223" s="316">
        <v>2013808</v>
      </c>
      <c r="B223" s="316" t="s">
        <v>143</v>
      </c>
      <c r="C223" s="322">
        <v>0</v>
      </c>
      <c r="D223" s="323"/>
      <c r="E223" s="63"/>
    </row>
    <row r="224" ht="25" customHeight="1" spans="1:5">
      <c r="A224" s="316">
        <v>2013810</v>
      </c>
      <c r="B224" s="316" t="s">
        <v>219</v>
      </c>
      <c r="C224" s="322">
        <v>4</v>
      </c>
      <c r="D224" s="323"/>
      <c r="E224" s="63"/>
    </row>
    <row r="225" ht="25" customHeight="1" spans="1:5">
      <c r="A225" s="316">
        <v>2013812</v>
      </c>
      <c r="B225" s="316" t="s">
        <v>220</v>
      </c>
      <c r="C225" s="322">
        <v>1</v>
      </c>
      <c r="D225" s="323"/>
      <c r="E225" s="63"/>
    </row>
    <row r="226" ht="25" customHeight="1" spans="1:5">
      <c r="A226" s="316">
        <v>2013813</v>
      </c>
      <c r="B226" s="316" t="s">
        <v>221</v>
      </c>
      <c r="C226" s="322">
        <v>0</v>
      </c>
      <c r="D226" s="323"/>
      <c r="E226" s="63"/>
    </row>
    <row r="227" ht="25" customHeight="1" spans="1:5">
      <c r="A227" s="316">
        <v>2013814</v>
      </c>
      <c r="B227" s="316" t="s">
        <v>222</v>
      </c>
      <c r="C227" s="322">
        <v>0</v>
      </c>
      <c r="D227" s="323"/>
      <c r="E227" s="63"/>
    </row>
    <row r="228" ht="25" customHeight="1" spans="1:5">
      <c r="A228" s="316">
        <v>2013815</v>
      </c>
      <c r="B228" s="316" t="s">
        <v>223</v>
      </c>
      <c r="C228" s="322">
        <v>0</v>
      </c>
      <c r="D228" s="323"/>
      <c r="E228" s="63"/>
    </row>
    <row r="229" ht="25" customHeight="1" spans="1:5">
      <c r="A229" s="316">
        <v>2013816</v>
      </c>
      <c r="B229" s="316" t="s">
        <v>224</v>
      </c>
      <c r="C229" s="322">
        <v>0</v>
      </c>
      <c r="D229" s="323"/>
      <c r="E229" s="63"/>
    </row>
    <row r="230" ht="25" customHeight="1" spans="1:5">
      <c r="A230" s="316">
        <v>2013850</v>
      </c>
      <c r="B230" s="316" t="s">
        <v>111</v>
      </c>
      <c r="C230" s="322">
        <v>0</v>
      </c>
      <c r="D230" s="323"/>
      <c r="E230" s="63"/>
    </row>
    <row r="231" ht="25" customHeight="1" spans="1:5">
      <c r="A231" s="316">
        <v>2013899</v>
      </c>
      <c r="B231" s="316" t="s">
        <v>225</v>
      </c>
      <c r="C231" s="322">
        <v>81</v>
      </c>
      <c r="D231" s="323"/>
      <c r="E231" s="63"/>
    </row>
    <row r="232" ht="25" customHeight="1" spans="1:5">
      <c r="A232" s="316">
        <v>20199</v>
      </c>
      <c r="B232" s="319" t="s">
        <v>226</v>
      </c>
      <c r="C232" s="320">
        <f>SUM(C233:C234)</f>
        <v>3663</v>
      </c>
      <c r="D232" s="324">
        <v>6460</v>
      </c>
      <c r="E232" s="63"/>
    </row>
    <row r="233" ht="25" customHeight="1" spans="1:5">
      <c r="A233" s="316">
        <v>2019901</v>
      </c>
      <c r="B233" s="316" t="s">
        <v>227</v>
      </c>
      <c r="C233" s="322">
        <v>0</v>
      </c>
      <c r="D233" s="323"/>
      <c r="E233" s="63"/>
    </row>
    <row r="234" ht="25" customHeight="1" spans="1:5">
      <c r="A234" s="316">
        <v>2019999</v>
      </c>
      <c r="B234" s="316" t="s">
        <v>228</v>
      </c>
      <c r="C234" s="322">
        <v>3663</v>
      </c>
      <c r="D234" s="323">
        <v>6460</v>
      </c>
      <c r="E234" s="63"/>
    </row>
    <row r="235" ht="25" customHeight="1" spans="1:5">
      <c r="A235" s="316">
        <v>202</v>
      </c>
      <c r="B235" s="319" t="s">
        <v>229</v>
      </c>
      <c r="C235" s="320">
        <f>SUM(C236,C243,C246,C249,C255,C260,C262,C267,C273)</f>
        <v>0</v>
      </c>
      <c r="D235" s="325"/>
      <c r="E235" s="63"/>
    </row>
    <row r="236" ht="25" customHeight="1" spans="1:5">
      <c r="A236" s="316">
        <v>20201</v>
      </c>
      <c r="B236" s="319" t="s">
        <v>230</v>
      </c>
      <c r="C236" s="320">
        <f>SUM(C237:C242)</f>
        <v>0</v>
      </c>
      <c r="D236" s="325"/>
      <c r="E236" s="63"/>
    </row>
    <row r="237" ht="25" customHeight="1" spans="1:5">
      <c r="A237" s="316">
        <v>2020101</v>
      </c>
      <c r="B237" s="316" t="s">
        <v>102</v>
      </c>
      <c r="C237" s="322">
        <v>0</v>
      </c>
      <c r="D237" s="325"/>
      <c r="E237" s="63"/>
    </row>
    <row r="238" ht="25" customHeight="1" spans="1:5">
      <c r="A238" s="316">
        <v>2020102</v>
      </c>
      <c r="B238" s="316" t="s">
        <v>103</v>
      </c>
      <c r="C238" s="322">
        <v>0</v>
      </c>
      <c r="D238" s="325"/>
      <c r="E238" s="63"/>
    </row>
    <row r="239" ht="25" customHeight="1" spans="1:5">
      <c r="A239" s="316">
        <v>2020103</v>
      </c>
      <c r="B239" s="316" t="s">
        <v>104</v>
      </c>
      <c r="C239" s="322">
        <v>0</v>
      </c>
      <c r="D239" s="325"/>
      <c r="E239" s="63"/>
    </row>
    <row r="240" ht="25" customHeight="1" spans="1:5">
      <c r="A240" s="316">
        <v>2020104</v>
      </c>
      <c r="B240" s="316" t="s">
        <v>197</v>
      </c>
      <c r="C240" s="322">
        <v>0</v>
      </c>
      <c r="D240" s="325"/>
      <c r="E240" s="63"/>
    </row>
    <row r="241" ht="25" customHeight="1" spans="1:5">
      <c r="A241" s="316">
        <v>2020150</v>
      </c>
      <c r="B241" s="316" t="s">
        <v>111</v>
      </c>
      <c r="C241" s="322">
        <v>0</v>
      </c>
      <c r="D241" s="325"/>
      <c r="E241" s="63"/>
    </row>
    <row r="242" ht="25" customHeight="1" spans="1:5">
      <c r="A242" s="316">
        <v>2020199</v>
      </c>
      <c r="B242" s="316" t="s">
        <v>231</v>
      </c>
      <c r="C242" s="322">
        <v>0</v>
      </c>
      <c r="D242" s="325"/>
      <c r="E242" s="63"/>
    </row>
    <row r="243" ht="25" customHeight="1" spans="1:5">
      <c r="A243" s="316">
        <v>20202</v>
      </c>
      <c r="B243" s="319" t="s">
        <v>232</v>
      </c>
      <c r="C243" s="320">
        <f>SUM(C244:C245)</f>
        <v>0</v>
      </c>
      <c r="D243" s="325"/>
      <c r="E243" s="63"/>
    </row>
    <row r="244" ht="25" customHeight="1" spans="1:5">
      <c r="A244" s="316">
        <v>2020201</v>
      </c>
      <c r="B244" s="316" t="s">
        <v>233</v>
      </c>
      <c r="C244" s="322">
        <v>0</v>
      </c>
      <c r="D244" s="325"/>
      <c r="E244" s="63"/>
    </row>
    <row r="245" ht="25" customHeight="1" spans="1:5">
      <c r="A245" s="316">
        <v>2020202</v>
      </c>
      <c r="B245" s="316" t="s">
        <v>234</v>
      </c>
      <c r="C245" s="322">
        <v>0</v>
      </c>
      <c r="D245" s="325"/>
      <c r="E245" s="63"/>
    </row>
    <row r="246" ht="25" customHeight="1" spans="1:5">
      <c r="A246" s="316">
        <v>20203</v>
      </c>
      <c r="B246" s="319" t="s">
        <v>235</v>
      </c>
      <c r="C246" s="320">
        <f>SUM(C247:C248)</f>
        <v>0</v>
      </c>
      <c r="D246" s="325"/>
      <c r="E246" s="63"/>
    </row>
    <row r="247" ht="25" customHeight="1" spans="1:5">
      <c r="A247" s="316">
        <v>2020304</v>
      </c>
      <c r="B247" s="316" t="s">
        <v>236</v>
      </c>
      <c r="C247" s="322">
        <v>0</v>
      </c>
      <c r="D247" s="325"/>
      <c r="E247" s="63"/>
    </row>
    <row r="248" ht="25" customHeight="1" spans="1:5">
      <c r="A248" s="316">
        <v>2020306</v>
      </c>
      <c r="B248" s="316" t="s">
        <v>237</v>
      </c>
      <c r="C248" s="322">
        <v>0</v>
      </c>
      <c r="D248" s="325"/>
      <c r="E248" s="63"/>
    </row>
    <row r="249" ht="25" customHeight="1" spans="1:5">
      <c r="A249" s="316">
        <v>20204</v>
      </c>
      <c r="B249" s="319" t="s">
        <v>238</v>
      </c>
      <c r="C249" s="320">
        <f>SUM(C250:C254)</f>
        <v>0</v>
      </c>
      <c r="D249" s="325"/>
      <c r="E249" s="63"/>
    </row>
    <row r="250" ht="25" customHeight="1" spans="1:5">
      <c r="A250" s="316">
        <v>2020401</v>
      </c>
      <c r="B250" s="316" t="s">
        <v>239</v>
      </c>
      <c r="C250" s="322">
        <v>0</v>
      </c>
      <c r="D250" s="325"/>
      <c r="E250" s="63"/>
    </row>
    <row r="251" ht="25" customHeight="1" spans="1:5">
      <c r="A251" s="316">
        <v>2020402</v>
      </c>
      <c r="B251" s="316" t="s">
        <v>240</v>
      </c>
      <c r="C251" s="322">
        <v>0</v>
      </c>
      <c r="D251" s="325"/>
      <c r="E251" s="63"/>
    </row>
    <row r="252" ht="25" customHeight="1" spans="1:5">
      <c r="A252" s="316">
        <v>2020403</v>
      </c>
      <c r="B252" s="316" t="s">
        <v>241</v>
      </c>
      <c r="C252" s="322">
        <v>0</v>
      </c>
      <c r="D252" s="325"/>
      <c r="E252" s="63"/>
    </row>
    <row r="253" ht="25" customHeight="1" spans="1:5">
      <c r="A253" s="316">
        <v>2020404</v>
      </c>
      <c r="B253" s="316" t="s">
        <v>242</v>
      </c>
      <c r="C253" s="322">
        <v>0</v>
      </c>
      <c r="D253" s="325"/>
      <c r="E253" s="63"/>
    </row>
    <row r="254" ht="25" customHeight="1" spans="1:5">
      <c r="A254" s="316">
        <v>2020499</v>
      </c>
      <c r="B254" s="316" t="s">
        <v>243</v>
      </c>
      <c r="C254" s="322">
        <v>0</v>
      </c>
      <c r="D254" s="325"/>
      <c r="E254" s="63"/>
    </row>
    <row r="255" ht="25" customHeight="1" spans="1:5">
      <c r="A255" s="316">
        <v>20205</v>
      </c>
      <c r="B255" s="319" t="s">
        <v>244</v>
      </c>
      <c r="C255" s="320">
        <f>SUM(C256:C259)</f>
        <v>0</v>
      </c>
      <c r="D255" s="325"/>
      <c r="E255" s="63"/>
    </row>
    <row r="256" ht="25" customHeight="1" spans="1:5">
      <c r="A256" s="316">
        <v>2020503</v>
      </c>
      <c r="B256" s="316" t="s">
        <v>245</v>
      </c>
      <c r="C256" s="322">
        <v>0</v>
      </c>
      <c r="D256" s="325"/>
      <c r="E256" s="63"/>
    </row>
    <row r="257" ht="25" customHeight="1" spans="1:5">
      <c r="A257" s="316">
        <v>2020504</v>
      </c>
      <c r="B257" s="316" t="s">
        <v>246</v>
      </c>
      <c r="C257" s="322">
        <v>0</v>
      </c>
      <c r="D257" s="325"/>
      <c r="E257" s="63"/>
    </row>
    <row r="258" ht="25" customHeight="1" spans="1:5">
      <c r="A258" s="316">
        <v>2020505</v>
      </c>
      <c r="B258" s="316" t="s">
        <v>247</v>
      </c>
      <c r="C258" s="322">
        <v>0</v>
      </c>
      <c r="D258" s="325"/>
      <c r="E258" s="63"/>
    </row>
    <row r="259" ht="25" customHeight="1" spans="1:5">
      <c r="A259" s="316">
        <v>2020599</v>
      </c>
      <c r="B259" s="316" t="s">
        <v>248</v>
      </c>
      <c r="C259" s="322">
        <v>0</v>
      </c>
      <c r="D259" s="325"/>
      <c r="E259" s="63"/>
    </row>
    <row r="260" ht="25" customHeight="1" spans="1:5">
      <c r="A260" s="316">
        <v>20206</v>
      </c>
      <c r="B260" s="319" t="s">
        <v>249</v>
      </c>
      <c r="C260" s="320">
        <f>C261</f>
        <v>0</v>
      </c>
      <c r="D260" s="325"/>
      <c r="E260" s="63"/>
    </row>
    <row r="261" ht="25" customHeight="1" spans="1:5">
      <c r="A261" s="316">
        <v>2020601</v>
      </c>
      <c r="B261" s="316" t="s">
        <v>250</v>
      </c>
      <c r="C261" s="322">
        <v>0</v>
      </c>
      <c r="D261" s="325"/>
      <c r="E261" s="63"/>
    </row>
    <row r="262" ht="25" customHeight="1" spans="1:5">
      <c r="A262" s="316">
        <v>20207</v>
      </c>
      <c r="B262" s="319" t="s">
        <v>251</v>
      </c>
      <c r="C262" s="320">
        <f>SUM(C263:C266)</f>
        <v>0</v>
      </c>
      <c r="D262" s="325"/>
      <c r="E262" s="63"/>
    </row>
    <row r="263" ht="25" customHeight="1" spans="1:5">
      <c r="A263" s="316">
        <v>2020701</v>
      </c>
      <c r="B263" s="316" t="s">
        <v>252</v>
      </c>
      <c r="C263" s="322">
        <v>0</v>
      </c>
      <c r="D263" s="325"/>
      <c r="E263" s="63"/>
    </row>
    <row r="264" ht="25" customHeight="1" spans="1:5">
      <c r="A264" s="316">
        <v>2020702</v>
      </c>
      <c r="B264" s="316" t="s">
        <v>253</v>
      </c>
      <c r="C264" s="322">
        <v>0</v>
      </c>
      <c r="D264" s="325"/>
      <c r="E264" s="63"/>
    </row>
    <row r="265" ht="25" customHeight="1" spans="1:5">
      <c r="A265" s="316">
        <v>2020703</v>
      </c>
      <c r="B265" s="316" t="s">
        <v>254</v>
      </c>
      <c r="C265" s="322">
        <v>0</v>
      </c>
      <c r="D265" s="325"/>
      <c r="E265" s="63"/>
    </row>
    <row r="266" ht="25" customHeight="1" spans="1:5">
      <c r="A266" s="316">
        <v>2020799</v>
      </c>
      <c r="B266" s="316" t="s">
        <v>255</v>
      </c>
      <c r="C266" s="322">
        <v>0</v>
      </c>
      <c r="D266" s="325"/>
      <c r="E266" s="63"/>
    </row>
    <row r="267" ht="25" customHeight="1" spans="1:5">
      <c r="A267" s="316">
        <v>20208</v>
      </c>
      <c r="B267" s="319" t="s">
        <v>256</v>
      </c>
      <c r="C267" s="320">
        <f>SUM(C268:C272)</f>
        <v>0</v>
      </c>
      <c r="D267" s="325"/>
      <c r="E267" s="63"/>
    </row>
    <row r="268" ht="25" customHeight="1" spans="1:5">
      <c r="A268" s="316">
        <v>2020801</v>
      </c>
      <c r="B268" s="316" t="s">
        <v>102</v>
      </c>
      <c r="C268" s="322">
        <v>0</v>
      </c>
      <c r="D268" s="325"/>
      <c r="E268" s="63"/>
    </row>
    <row r="269" ht="25" customHeight="1" spans="1:5">
      <c r="A269" s="316">
        <v>2020802</v>
      </c>
      <c r="B269" s="316" t="s">
        <v>103</v>
      </c>
      <c r="C269" s="322">
        <v>0</v>
      </c>
      <c r="D269" s="325"/>
      <c r="E269" s="63"/>
    </row>
    <row r="270" ht="25" customHeight="1" spans="1:5">
      <c r="A270" s="316">
        <v>2020803</v>
      </c>
      <c r="B270" s="316" t="s">
        <v>104</v>
      </c>
      <c r="C270" s="322">
        <v>0</v>
      </c>
      <c r="D270" s="325"/>
      <c r="E270" s="63"/>
    </row>
    <row r="271" ht="25" customHeight="1" spans="1:5">
      <c r="A271" s="316">
        <v>2020850</v>
      </c>
      <c r="B271" s="316" t="s">
        <v>111</v>
      </c>
      <c r="C271" s="322">
        <v>0</v>
      </c>
      <c r="D271" s="325"/>
      <c r="E271" s="63"/>
    </row>
    <row r="272" ht="25" customHeight="1" spans="1:5">
      <c r="A272" s="316">
        <v>2020899</v>
      </c>
      <c r="B272" s="316" t="s">
        <v>257</v>
      </c>
      <c r="C272" s="322">
        <v>0</v>
      </c>
      <c r="D272" s="325"/>
      <c r="E272" s="63"/>
    </row>
    <row r="273" ht="25" customHeight="1" spans="1:5">
      <c r="A273" s="316">
        <v>20299</v>
      </c>
      <c r="B273" s="319" t="s">
        <v>258</v>
      </c>
      <c r="C273" s="320">
        <f>C274</f>
        <v>0</v>
      </c>
      <c r="D273" s="325"/>
      <c r="E273" s="63"/>
    </row>
    <row r="274" ht="25" customHeight="1" spans="1:5">
      <c r="A274" s="316">
        <v>2029999</v>
      </c>
      <c r="B274" s="316" t="s">
        <v>259</v>
      </c>
      <c r="C274" s="322">
        <v>0</v>
      </c>
      <c r="D274" s="325"/>
      <c r="E274" s="63"/>
    </row>
    <row r="275" ht="25" customHeight="1" spans="1:5">
      <c r="A275" s="316">
        <v>203</v>
      </c>
      <c r="B275" s="319" t="s">
        <v>260</v>
      </c>
      <c r="C275" s="320">
        <f>SUM(C276,C280,C282,C284,C292)</f>
        <v>8</v>
      </c>
      <c r="D275" s="325">
        <v>219</v>
      </c>
      <c r="E275" s="63"/>
    </row>
    <row r="276" ht="25" customHeight="1" spans="1:5">
      <c r="A276" s="316">
        <v>20301</v>
      </c>
      <c r="B276" s="319" t="s">
        <v>261</v>
      </c>
      <c r="C276" s="320">
        <f>SUM(C277:C279)</f>
        <v>0</v>
      </c>
      <c r="D276" s="325"/>
      <c r="E276" s="63"/>
    </row>
    <row r="277" ht="25" customHeight="1" spans="1:5">
      <c r="A277" s="316">
        <v>2030101</v>
      </c>
      <c r="B277" s="316" t="s">
        <v>262</v>
      </c>
      <c r="C277" s="322">
        <v>0</v>
      </c>
      <c r="D277" s="325"/>
      <c r="E277" s="63"/>
    </row>
    <row r="278" ht="25" customHeight="1" spans="1:5">
      <c r="A278" s="316">
        <v>2030102</v>
      </c>
      <c r="B278" s="316" t="s">
        <v>263</v>
      </c>
      <c r="C278" s="322">
        <v>0</v>
      </c>
      <c r="D278" s="325"/>
      <c r="E278" s="63"/>
    </row>
    <row r="279" ht="25" customHeight="1" spans="1:5">
      <c r="A279" s="316">
        <v>2030199</v>
      </c>
      <c r="B279" s="316" t="s">
        <v>264</v>
      </c>
      <c r="C279" s="322">
        <v>0</v>
      </c>
      <c r="D279" s="325"/>
      <c r="E279" s="63"/>
    </row>
    <row r="280" ht="25" customHeight="1" spans="1:5">
      <c r="A280" s="316">
        <v>20304</v>
      </c>
      <c r="B280" s="319" t="s">
        <v>265</v>
      </c>
      <c r="C280" s="320">
        <f>C281</f>
        <v>0</v>
      </c>
      <c r="D280" s="325"/>
      <c r="E280" s="63"/>
    </row>
    <row r="281" ht="25" customHeight="1" spans="1:5">
      <c r="A281" s="316">
        <v>2030401</v>
      </c>
      <c r="B281" s="316" t="s">
        <v>266</v>
      </c>
      <c r="C281" s="322">
        <v>0</v>
      </c>
      <c r="D281" s="325"/>
      <c r="E281" s="63"/>
    </row>
    <row r="282" ht="25" customHeight="1" spans="1:5">
      <c r="A282" s="316">
        <v>20305</v>
      </c>
      <c r="B282" s="319" t="s">
        <v>267</v>
      </c>
      <c r="C282" s="320">
        <f>C283</f>
        <v>0</v>
      </c>
      <c r="D282" s="325"/>
      <c r="E282" s="63"/>
    </row>
    <row r="283" ht="25" customHeight="1" spans="1:5">
      <c r="A283" s="316">
        <v>2030501</v>
      </c>
      <c r="B283" s="316" t="s">
        <v>268</v>
      </c>
      <c r="C283" s="322">
        <v>0</v>
      </c>
      <c r="D283" s="325"/>
      <c r="E283" s="63"/>
    </row>
    <row r="284" ht="25" customHeight="1" spans="1:5">
      <c r="A284" s="316">
        <v>20306</v>
      </c>
      <c r="B284" s="319" t="s">
        <v>269</v>
      </c>
      <c r="C284" s="320">
        <f>SUM(C285:C291)</f>
        <v>8</v>
      </c>
      <c r="D284" s="325"/>
      <c r="E284" s="63"/>
    </row>
    <row r="285" ht="25" customHeight="1" spans="1:5">
      <c r="A285" s="316">
        <v>2030601</v>
      </c>
      <c r="B285" s="316" t="s">
        <v>270</v>
      </c>
      <c r="C285" s="322">
        <v>2</v>
      </c>
      <c r="D285" s="325"/>
      <c r="E285" s="63"/>
    </row>
    <row r="286" ht="25" customHeight="1" spans="1:5">
      <c r="A286" s="316">
        <v>2030602</v>
      </c>
      <c r="B286" s="316" t="s">
        <v>271</v>
      </c>
      <c r="C286" s="322">
        <v>0</v>
      </c>
      <c r="D286" s="325"/>
      <c r="E286" s="63"/>
    </row>
    <row r="287" ht="25" customHeight="1" spans="1:5">
      <c r="A287" s="316">
        <v>2030603</v>
      </c>
      <c r="B287" s="316" t="s">
        <v>272</v>
      </c>
      <c r="C287" s="322">
        <v>6</v>
      </c>
      <c r="D287" s="325"/>
      <c r="E287" s="63"/>
    </row>
    <row r="288" ht="25" customHeight="1" spans="1:5">
      <c r="A288" s="316">
        <v>2030604</v>
      </c>
      <c r="B288" s="316" t="s">
        <v>273</v>
      </c>
      <c r="C288" s="322">
        <v>0</v>
      </c>
      <c r="D288" s="325"/>
      <c r="E288" s="63"/>
    </row>
    <row r="289" ht="25" customHeight="1" spans="1:5">
      <c r="A289" s="316">
        <v>2030607</v>
      </c>
      <c r="B289" s="316" t="s">
        <v>274</v>
      </c>
      <c r="C289" s="322">
        <v>0</v>
      </c>
      <c r="D289" s="325"/>
      <c r="E289" s="63"/>
    </row>
    <row r="290" ht="25" customHeight="1" spans="1:5">
      <c r="A290" s="316">
        <v>2030608</v>
      </c>
      <c r="B290" s="316" t="s">
        <v>275</v>
      </c>
      <c r="C290" s="322">
        <v>0</v>
      </c>
      <c r="D290" s="325"/>
      <c r="E290" s="63"/>
    </row>
    <row r="291" ht="25" customHeight="1" spans="1:5">
      <c r="A291" s="316">
        <v>2030699</v>
      </c>
      <c r="B291" s="316" t="s">
        <v>276</v>
      </c>
      <c r="C291" s="322">
        <v>0</v>
      </c>
      <c r="D291" s="325"/>
      <c r="E291" s="63"/>
    </row>
    <row r="292" ht="25" customHeight="1" spans="1:5">
      <c r="A292" s="316">
        <v>20399</v>
      </c>
      <c r="B292" s="319" t="s">
        <v>277</v>
      </c>
      <c r="C292" s="320">
        <f>C293</f>
        <v>0</v>
      </c>
      <c r="D292" s="325"/>
      <c r="E292" s="63"/>
    </row>
    <row r="293" ht="25" customHeight="1" spans="1:5">
      <c r="A293" s="316">
        <v>2039999</v>
      </c>
      <c r="B293" s="316" t="s">
        <v>278</v>
      </c>
      <c r="C293" s="322">
        <v>0</v>
      </c>
      <c r="D293" s="325">
        <v>219</v>
      </c>
      <c r="E293" s="63"/>
    </row>
    <row r="294" ht="25" customHeight="1" spans="1:5">
      <c r="A294" s="316">
        <v>204</v>
      </c>
      <c r="B294" s="319" t="s">
        <v>279</v>
      </c>
      <c r="C294" s="320">
        <f>SUM(C295,C298,C309,C316,C324,C333,C347,C357,C367,C375,C381)</f>
        <v>7942</v>
      </c>
      <c r="D294" s="321">
        <v>11114</v>
      </c>
      <c r="E294" s="63"/>
    </row>
    <row r="295" ht="25" customHeight="1" spans="1:5">
      <c r="A295" s="316">
        <v>20401</v>
      </c>
      <c r="B295" s="319" t="s">
        <v>280</v>
      </c>
      <c r="C295" s="320">
        <f>SUM(C296:C297)</f>
        <v>355</v>
      </c>
      <c r="D295" s="327"/>
      <c r="E295" s="63"/>
    </row>
    <row r="296" ht="25" customHeight="1" spans="1:5">
      <c r="A296" s="316">
        <v>2040101</v>
      </c>
      <c r="B296" s="316" t="s">
        <v>281</v>
      </c>
      <c r="C296" s="322">
        <v>40</v>
      </c>
      <c r="D296" s="323"/>
      <c r="E296" s="63"/>
    </row>
    <row r="297" ht="25" customHeight="1" spans="1:5">
      <c r="A297" s="316">
        <v>2040199</v>
      </c>
      <c r="B297" s="316" t="s">
        <v>282</v>
      </c>
      <c r="C297" s="322">
        <v>315</v>
      </c>
      <c r="D297" s="323"/>
      <c r="E297" s="63"/>
    </row>
    <row r="298" ht="25" customHeight="1" spans="1:5">
      <c r="A298" s="316">
        <v>20402</v>
      </c>
      <c r="B298" s="319" t="s">
        <v>283</v>
      </c>
      <c r="C298" s="320">
        <f>SUM(C299:C308)</f>
        <v>6379</v>
      </c>
      <c r="D298" s="324">
        <v>4746</v>
      </c>
      <c r="E298" s="63"/>
    </row>
    <row r="299" ht="25" customHeight="1" spans="1:5">
      <c r="A299" s="316">
        <v>2040201</v>
      </c>
      <c r="B299" s="316" t="s">
        <v>102</v>
      </c>
      <c r="C299" s="322">
        <v>3376</v>
      </c>
      <c r="D299" s="323">
        <v>4746</v>
      </c>
      <c r="E299" s="63"/>
    </row>
    <row r="300" ht="25" customHeight="1" spans="1:5">
      <c r="A300" s="316">
        <v>2040202</v>
      </c>
      <c r="B300" s="316" t="s">
        <v>103</v>
      </c>
      <c r="C300" s="322">
        <v>90</v>
      </c>
      <c r="D300" s="323"/>
      <c r="E300" s="63"/>
    </row>
    <row r="301" ht="25" customHeight="1" spans="1:5">
      <c r="A301" s="316">
        <v>2040203</v>
      </c>
      <c r="B301" s="316" t="s">
        <v>104</v>
      </c>
      <c r="C301" s="322">
        <v>0</v>
      </c>
      <c r="D301" s="323"/>
      <c r="E301" s="63"/>
    </row>
    <row r="302" ht="25" customHeight="1" spans="1:5">
      <c r="A302" s="316">
        <v>2040219</v>
      </c>
      <c r="B302" s="316" t="s">
        <v>143</v>
      </c>
      <c r="C302" s="322">
        <v>28</v>
      </c>
      <c r="D302" s="323"/>
      <c r="E302" s="63"/>
    </row>
    <row r="303" ht="25" customHeight="1" spans="1:5">
      <c r="A303" s="316">
        <v>2040220</v>
      </c>
      <c r="B303" s="316" t="s">
        <v>284</v>
      </c>
      <c r="C303" s="322">
        <v>42</v>
      </c>
      <c r="D303" s="323"/>
      <c r="E303" s="63"/>
    </row>
    <row r="304" ht="25" customHeight="1" spans="1:5">
      <c r="A304" s="316">
        <v>2040221</v>
      </c>
      <c r="B304" s="316" t="s">
        <v>285</v>
      </c>
      <c r="C304" s="322">
        <v>0</v>
      </c>
      <c r="D304" s="323"/>
      <c r="E304" s="63"/>
    </row>
    <row r="305" ht="25" customHeight="1" spans="1:5">
      <c r="A305" s="316">
        <v>2040222</v>
      </c>
      <c r="B305" s="316" t="s">
        <v>286</v>
      </c>
      <c r="C305" s="322">
        <v>0</v>
      </c>
      <c r="D305" s="323"/>
      <c r="E305" s="63"/>
    </row>
    <row r="306" ht="25" customHeight="1" spans="1:5">
      <c r="A306" s="316">
        <v>2040223</v>
      </c>
      <c r="B306" s="316" t="s">
        <v>287</v>
      </c>
      <c r="C306" s="322">
        <v>0</v>
      </c>
      <c r="D306" s="323"/>
      <c r="E306" s="63"/>
    </row>
    <row r="307" ht="25" customHeight="1" spans="1:5">
      <c r="A307" s="316">
        <v>2040250</v>
      </c>
      <c r="B307" s="316" t="s">
        <v>111</v>
      </c>
      <c r="C307" s="322">
        <v>0</v>
      </c>
      <c r="D307" s="323"/>
      <c r="E307" s="63"/>
    </row>
    <row r="308" ht="25" customHeight="1" spans="1:5">
      <c r="A308" s="316">
        <v>2040299</v>
      </c>
      <c r="B308" s="316" t="s">
        <v>288</v>
      </c>
      <c r="C308" s="322">
        <v>2843</v>
      </c>
      <c r="D308" s="323"/>
      <c r="E308" s="63"/>
    </row>
    <row r="309" ht="25" customHeight="1" spans="1:5">
      <c r="A309" s="316">
        <v>20403</v>
      </c>
      <c r="B309" s="319" t="s">
        <v>289</v>
      </c>
      <c r="C309" s="320">
        <f>SUM(C310:C315)</f>
        <v>0</v>
      </c>
      <c r="D309" s="327"/>
      <c r="E309" s="63"/>
    </row>
    <row r="310" ht="25" customHeight="1" spans="1:5">
      <c r="A310" s="316">
        <v>2040301</v>
      </c>
      <c r="B310" s="316" t="s">
        <v>102</v>
      </c>
      <c r="C310" s="322">
        <v>0</v>
      </c>
      <c r="D310" s="323"/>
      <c r="E310" s="63"/>
    </row>
    <row r="311" ht="25" customHeight="1" spans="1:5">
      <c r="A311" s="316">
        <v>2040302</v>
      </c>
      <c r="B311" s="316" t="s">
        <v>103</v>
      </c>
      <c r="C311" s="322">
        <v>0</v>
      </c>
      <c r="D311" s="323"/>
      <c r="E311" s="63"/>
    </row>
    <row r="312" ht="25" customHeight="1" spans="1:5">
      <c r="A312" s="316">
        <v>2040303</v>
      </c>
      <c r="B312" s="316" t="s">
        <v>104</v>
      </c>
      <c r="C312" s="322">
        <v>0</v>
      </c>
      <c r="D312" s="323"/>
      <c r="E312" s="63"/>
    </row>
    <row r="313" ht="25" customHeight="1" spans="1:5">
      <c r="A313" s="316">
        <v>2040304</v>
      </c>
      <c r="B313" s="316" t="s">
        <v>290</v>
      </c>
      <c r="C313" s="322">
        <v>0</v>
      </c>
      <c r="D313" s="323"/>
      <c r="E313" s="63"/>
    </row>
    <row r="314" ht="25" customHeight="1" spans="1:5">
      <c r="A314" s="316">
        <v>2040350</v>
      </c>
      <c r="B314" s="316" t="s">
        <v>111</v>
      </c>
      <c r="C314" s="322">
        <v>0</v>
      </c>
      <c r="D314" s="323"/>
      <c r="E314" s="63"/>
    </row>
    <row r="315" ht="25" customHeight="1" spans="1:5">
      <c r="A315" s="316">
        <v>2040399</v>
      </c>
      <c r="B315" s="316" t="s">
        <v>291</v>
      </c>
      <c r="C315" s="322">
        <v>0</v>
      </c>
      <c r="D315" s="323"/>
      <c r="E315" s="63"/>
    </row>
    <row r="316" ht="25" customHeight="1" spans="1:5">
      <c r="A316" s="316">
        <v>20404</v>
      </c>
      <c r="B316" s="319" t="s">
        <v>292</v>
      </c>
      <c r="C316" s="320">
        <f>SUM(C317:C323)</f>
        <v>45</v>
      </c>
      <c r="D316" s="327"/>
      <c r="E316" s="63"/>
    </row>
    <row r="317" ht="25" customHeight="1" spans="1:5">
      <c r="A317" s="316">
        <v>2040401</v>
      </c>
      <c r="B317" s="316" t="s">
        <v>102</v>
      </c>
      <c r="C317" s="322">
        <v>0</v>
      </c>
      <c r="D317" s="323"/>
      <c r="E317" s="63"/>
    </row>
    <row r="318" ht="25" customHeight="1" spans="1:5">
      <c r="A318" s="316">
        <v>2040402</v>
      </c>
      <c r="B318" s="316" t="s">
        <v>103</v>
      </c>
      <c r="C318" s="322">
        <v>0</v>
      </c>
      <c r="D318" s="323"/>
      <c r="E318" s="63"/>
    </row>
    <row r="319" ht="25" customHeight="1" spans="1:5">
      <c r="A319" s="316">
        <v>2040403</v>
      </c>
      <c r="B319" s="316" t="s">
        <v>104</v>
      </c>
      <c r="C319" s="322">
        <v>0</v>
      </c>
      <c r="D319" s="323"/>
      <c r="E319" s="63"/>
    </row>
    <row r="320" ht="25" customHeight="1" spans="1:5">
      <c r="A320" s="316">
        <v>2040409</v>
      </c>
      <c r="B320" s="316" t="s">
        <v>293</v>
      </c>
      <c r="C320" s="322">
        <v>0</v>
      </c>
      <c r="D320" s="323"/>
      <c r="E320" s="63"/>
    </row>
    <row r="321" ht="25" customHeight="1" spans="1:5">
      <c r="A321" s="316">
        <v>2040410</v>
      </c>
      <c r="B321" s="316" t="s">
        <v>294</v>
      </c>
      <c r="C321" s="322">
        <v>0</v>
      </c>
      <c r="D321" s="323"/>
      <c r="E321" s="63"/>
    </row>
    <row r="322" ht="25" customHeight="1" spans="1:5">
      <c r="A322" s="316">
        <v>2040450</v>
      </c>
      <c r="B322" s="316" t="s">
        <v>111</v>
      </c>
      <c r="C322" s="322">
        <v>0</v>
      </c>
      <c r="D322" s="323"/>
      <c r="E322" s="63"/>
    </row>
    <row r="323" ht="25" customHeight="1" spans="1:5">
      <c r="A323" s="316">
        <v>2040499</v>
      </c>
      <c r="B323" s="316" t="s">
        <v>295</v>
      </c>
      <c r="C323" s="322">
        <v>45</v>
      </c>
      <c r="D323" s="323"/>
      <c r="E323" s="63"/>
    </row>
    <row r="324" ht="25" customHeight="1" spans="1:5">
      <c r="A324" s="316">
        <v>20405</v>
      </c>
      <c r="B324" s="319" t="s">
        <v>296</v>
      </c>
      <c r="C324" s="320">
        <f>SUM(C325:C332)</f>
        <v>82</v>
      </c>
      <c r="D324" s="327"/>
      <c r="E324" s="63"/>
    </row>
    <row r="325" ht="25" customHeight="1" spans="1:5">
      <c r="A325" s="316">
        <v>2040501</v>
      </c>
      <c r="B325" s="316" t="s">
        <v>102</v>
      </c>
      <c r="C325" s="322">
        <v>0</v>
      </c>
      <c r="D325" s="323"/>
      <c r="E325" s="63"/>
    </row>
    <row r="326" ht="25" customHeight="1" spans="1:5">
      <c r="A326" s="316">
        <v>2040502</v>
      </c>
      <c r="B326" s="316" t="s">
        <v>103</v>
      </c>
      <c r="C326" s="322">
        <v>0</v>
      </c>
      <c r="D326" s="323"/>
      <c r="E326" s="63"/>
    </row>
    <row r="327" ht="25" customHeight="1" spans="1:5">
      <c r="A327" s="316">
        <v>2040503</v>
      </c>
      <c r="B327" s="316" t="s">
        <v>104</v>
      </c>
      <c r="C327" s="322">
        <v>0</v>
      </c>
      <c r="D327" s="323"/>
      <c r="E327" s="63"/>
    </row>
    <row r="328" ht="25" customHeight="1" spans="1:5">
      <c r="A328" s="316">
        <v>2040504</v>
      </c>
      <c r="B328" s="316" t="s">
        <v>297</v>
      </c>
      <c r="C328" s="322">
        <v>0</v>
      </c>
      <c r="D328" s="323"/>
      <c r="E328" s="63"/>
    </row>
    <row r="329" ht="25" customHeight="1" spans="1:5">
      <c r="A329" s="316">
        <v>2040505</v>
      </c>
      <c r="B329" s="316" t="s">
        <v>298</v>
      </c>
      <c r="C329" s="322">
        <v>0</v>
      </c>
      <c r="D329" s="323"/>
      <c r="E329" s="63"/>
    </row>
    <row r="330" ht="25" customHeight="1" spans="1:5">
      <c r="A330" s="316">
        <v>2040506</v>
      </c>
      <c r="B330" s="316" t="s">
        <v>299</v>
      </c>
      <c r="C330" s="322">
        <v>0</v>
      </c>
      <c r="D330" s="323"/>
      <c r="E330" s="63"/>
    </row>
    <row r="331" ht="25" customHeight="1" spans="1:5">
      <c r="A331" s="316">
        <v>2040550</v>
      </c>
      <c r="B331" s="316" t="s">
        <v>111</v>
      </c>
      <c r="C331" s="322">
        <v>0</v>
      </c>
      <c r="D331" s="323"/>
      <c r="E331" s="63"/>
    </row>
    <row r="332" ht="25" customHeight="1" spans="1:5">
      <c r="A332" s="316">
        <v>2040599</v>
      </c>
      <c r="B332" s="316" t="s">
        <v>300</v>
      </c>
      <c r="C332" s="322">
        <v>82</v>
      </c>
      <c r="D332" s="323"/>
      <c r="E332" s="63"/>
    </row>
    <row r="333" ht="25" customHeight="1" spans="1:5">
      <c r="A333" s="316">
        <v>20406</v>
      </c>
      <c r="B333" s="319" t="s">
        <v>301</v>
      </c>
      <c r="C333" s="320">
        <f>SUM(C334:C346)</f>
        <v>815</v>
      </c>
      <c r="D333" s="324">
        <v>668</v>
      </c>
      <c r="E333" s="63"/>
    </row>
    <row r="334" ht="25" customHeight="1" spans="1:5">
      <c r="A334" s="316">
        <v>2040601</v>
      </c>
      <c r="B334" s="316" t="s">
        <v>102</v>
      </c>
      <c r="C334" s="322">
        <v>564</v>
      </c>
      <c r="D334" s="323">
        <v>668</v>
      </c>
      <c r="E334" s="63"/>
    </row>
    <row r="335" ht="25" customHeight="1" spans="1:5">
      <c r="A335" s="316">
        <v>2040602</v>
      </c>
      <c r="B335" s="316" t="s">
        <v>103</v>
      </c>
      <c r="C335" s="322">
        <v>55</v>
      </c>
      <c r="D335" s="323"/>
      <c r="E335" s="63"/>
    </row>
    <row r="336" ht="25" customHeight="1" spans="1:5">
      <c r="A336" s="316">
        <v>2040603</v>
      </c>
      <c r="B336" s="316" t="s">
        <v>104</v>
      </c>
      <c r="C336" s="322">
        <v>0</v>
      </c>
      <c r="D336" s="323"/>
      <c r="E336" s="63"/>
    </row>
    <row r="337" ht="25" customHeight="1" spans="1:5">
      <c r="A337" s="316">
        <v>2040604</v>
      </c>
      <c r="B337" s="316" t="s">
        <v>302</v>
      </c>
      <c r="C337" s="322">
        <v>0</v>
      </c>
      <c r="D337" s="323"/>
      <c r="E337" s="63"/>
    </row>
    <row r="338" ht="25" customHeight="1" spans="1:5">
      <c r="A338" s="316">
        <v>2040605</v>
      </c>
      <c r="B338" s="316" t="s">
        <v>303</v>
      </c>
      <c r="C338" s="322">
        <v>0</v>
      </c>
      <c r="D338" s="323"/>
      <c r="E338" s="63"/>
    </row>
    <row r="339" ht="25" customHeight="1" spans="1:5">
      <c r="A339" s="316">
        <v>2040606</v>
      </c>
      <c r="B339" s="316" t="s">
        <v>304</v>
      </c>
      <c r="C339" s="322">
        <v>0</v>
      </c>
      <c r="D339" s="323"/>
      <c r="E339" s="63"/>
    </row>
    <row r="340" ht="25" customHeight="1" spans="1:5">
      <c r="A340" s="316">
        <v>2040607</v>
      </c>
      <c r="B340" s="316" t="s">
        <v>305</v>
      </c>
      <c r="C340" s="322">
        <v>54</v>
      </c>
      <c r="D340" s="323"/>
      <c r="E340" s="63"/>
    </row>
    <row r="341" ht="25" customHeight="1" spans="1:5">
      <c r="A341" s="316">
        <v>2040608</v>
      </c>
      <c r="B341" s="316" t="s">
        <v>306</v>
      </c>
      <c r="C341" s="322">
        <v>0</v>
      </c>
      <c r="D341" s="323"/>
      <c r="E341" s="63"/>
    </row>
    <row r="342" ht="25" customHeight="1" spans="1:5">
      <c r="A342" s="316">
        <v>2040610</v>
      </c>
      <c r="B342" s="316" t="s">
        <v>307</v>
      </c>
      <c r="C342" s="322">
        <v>0</v>
      </c>
      <c r="D342" s="323"/>
      <c r="E342" s="63"/>
    </row>
    <row r="343" ht="25" customHeight="1" spans="1:5">
      <c r="A343" s="316">
        <v>2040612</v>
      </c>
      <c r="B343" s="316" t="s">
        <v>308</v>
      </c>
      <c r="C343" s="322">
        <v>0</v>
      </c>
      <c r="D343" s="323"/>
      <c r="E343" s="63"/>
    </row>
    <row r="344" ht="25" customHeight="1" spans="1:5">
      <c r="A344" s="316">
        <v>2040613</v>
      </c>
      <c r="B344" s="316" t="s">
        <v>143</v>
      </c>
      <c r="C344" s="322">
        <v>0</v>
      </c>
      <c r="D344" s="323"/>
      <c r="E344" s="63"/>
    </row>
    <row r="345" ht="25" customHeight="1" spans="1:5">
      <c r="A345" s="316">
        <v>2040650</v>
      </c>
      <c r="B345" s="316" t="s">
        <v>111</v>
      </c>
      <c r="C345" s="322">
        <v>0</v>
      </c>
      <c r="D345" s="323"/>
      <c r="E345" s="63"/>
    </row>
    <row r="346" ht="25" customHeight="1" spans="1:5">
      <c r="A346" s="316">
        <v>2040699</v>
      </c>
      <c r="B346" s="316" t="s">
        <v>309</v>
      </c>
      <c r="C346" s="322">
        <v>142</v>
      </c>
      <c r="D346" s="323"/>
      <c r="E346" s="63"/>
    </row>
    <row r="347" ht="25" customHeight="1" spans="1:5">
      <c r="A347" s="316">
        <v>20407</v>
      </c>
      <c r="B347" s="319" t="s">
        <v>310</v>
      </c>
      <c r="C347" s="320">
        <f>SUM(C348:C356)</f>
        <v>121</v>
      </c>
      <c r="D347" s="327"/>
      <c r="E347" s="63"/>
    </row>
    <row r="348" ht="25" customHeight="1" spans="1:5">
      <c r="A348" s="316">
        <v>2040701</v>
      </c>
      <c r="B348" s="316" t="s">
        <v>102</v>
      </c>
      <c r="C348" s="322">
        <v>0</v>
      </c>
      <c r="D348" s="323"/>
      <c r="E348" s="63"/>
    </row>
    <row r="349" ht="25" customHeight="1" spans="1:5">
      <c r="A349" s="316">
        <v>2040702</v>
      </c>
      <c r="B349" s="316" t="s">
        <v>103</v>
      </c>
      <c r="C349" s="322">
        <v>0</v>
      </c>
      <c r="D349" s="323"/>
      <c r="E349" s="63"/>
    </row>
    <row r="350" ht="25" customHeight="1" spans="1:5">
      <c r="A350" s="316">
        <v>2040703</v>
      </c>
      <c r="B350" s="316" t="s">
        <v>104</v>
      </c>
      <c r="C350" s="322">
        <v>0</v>
      </c>
      <c r="D350" s="323"/>
      <c r="E350" s="63"/>
    </row>
    <row r="351" ht="25" customHeight="1" spans="1:5">
      <c r="A351" s="316">
        <v>2040704</v>
      </c>
      <c r="B351" s="316" t="s">
        <v>311</v>
      </c>
      <c r="C351" s="322">
        <v>121</v>
      </c>
      <c r="D351" s="323"/>
      <c r="E351" s="63"/>
    </row>
    <row r="352" ht="25" customHeight="1" spans="1:5">
      <c r="A352" s="316">
        <v>2040705</v>
      </c>
      <c r="B352" s="316" t="s">
        <v>312</v>
      </c>
      <c r="C352" s="322">
        <v>0</v>
      </c>
      <c r="D352" s="323"/>
      <c r="E352" s="63"/>
    </row>
    <row r="353" ht="25" customHeight="1" spans="1:5">
      <c r="A353" s="316">
        <v>2040706</v>
      </c>
      <c r="B353" s="316" t="s">
        <v>313</v>
      </c>
      <c r="C353" s="322">
        <v>0</v>
      </c>
      <c r="D353" s="323"/>
      <c r="E353" s="63"/>
    </row>
    <row r="354" ht="25" customHeight="1" spans="1:5">
      <c r="A354" s="316">
        <v>2040707</v>
      </c>
      <c r="B354" s="316" t="s">
        <v>143</v>
      </c>
      <c r="C354" s="322">
        <v>0</v>
      </c>
      <c r="D354" s="323"/>
      <c r="E354" s="63"/>
    </row>
    <row r="355" ht="25" customHeight="1" spans="1:5">
      <c r="A355" s="316">
        <v>2040750</v>
      </c>
      <c r="B355" s="316" t="s">
        <v>111</v>
      </c>
      <c r="C355" s="322">
        <v>0</v>
      </c>
      <c r="D355" s="323"/>
      <c r="E355" s="63"/>
    </row>
    <row r="356" ht="25" customHeight="1" spans="1:5">
      <c r="A356" s="316">
        <v>2040799</v>
      </c>
      <c r="B356" s="316" t="s">
        <v>314</v>
      </c>
      <c r="C356" s="322">
        <v>0</v>
      </c>
      <c r="D356" s="323"/>
      <c r="E356" s="63"/>
    </row>
    <row r="357" ht="25" customHeight="1" spans="1:5">
      <c r="A357" s="316">
        <v>20408</v>
      </c>
      <c r="B357" s="319" t="s">
        <v>315</v>
      </c>
      <c r="C357" s="320">
        <f>SUM(C358:C366)</f>
        <v>81</v>
      </c>
      <c r="D357" s="327"/>
      <c r="E357" s="63"/>
    </row>
    <row r="358" ht="25" customHeight="1" spans="1:5">
      <c r="A358" s="316">
        <v>2040801</v>
      </c>
      <c r="B358" s="316" t="s">
        <v>102</v>
      </c>
      <c r="C358" s="322">
        <v>17</v>
      </c>
      <c r="D358" s="323"/>
      <c r="E358" s="63"/>
    </row>
    <row r="359" ht="25" customHeight="1" spans="1:5">
      <c r="A359" s="316">
        <v>2040802</v>
      </c>
      <c r="B359" s="316" t="s">
        <v>103</v>
      </c>
      <c r="C359" s="322">
        <v>0</v>
      </c>
      <c r="D359" s="323"/>
      <c r="E359" s="63"/>
    </row>
    <row r="360" ht="25" customHeight="1" spans="1:5">
      <c r="A360" s="316">
        <v>2040803</v>
      </c>
      <c r="B360" s="316" t="s">
        <v>104</v>
      </c>
      <c r="C360" s="322">
        <v>0</v>
      </c>
      <c r="D360" s="323"/>
      <c r="E360" s="63"/>
    </row>
    <row r="361" ht="25" customHeight="1" spans="1:5">
      <c r="A361" s="316">
        <v>2040804</v>
      </c>
      <c r="B361" s="316" t="s">
        <v>316</v>
      </c>
      <c r="C361" s="322">
        <v>0</v>
      </c>
      <c r="D361" s="323"/>
      <c r="E361" s="63"/>
    </row>
    <row r="362" ht="25" customHeight="1" spans="1:5">
      <c r="A362" s="316">
        <v>2040805</v>
      </c>
      <c r="B362" s="316" t="s">
        <v>317</v>
      </c>
      <c r="C362" s="322">
        <v>27</v>
      </c>
      <c r="D362" s="323"/>
      <c r="E362" s="63"/>
    </row>
    <row r="363" ht="25" customHeight="1" spans="1:5">
      <c r="A363" s="316">
        <v>2040806</v>
      </c>
      <c r="B363" s="316" t="s">
        <v>318</v>
      </c>
      <c r="C363" s="322">
        <v>0</v>
      </c>
      <c r="D363" s="323"/>
      <c r="E363" s="63"/>
    </row>
    <row r="364" ht="25" customHeight="1" spans="1:5">
      <c r="A364" s="316">
        <v>2040807</v>
      </c>
      <c r="B364" s="316" t="s">
        <v>143</v>
      </c>
      <c r="C364" s="322">
        <v>0</v>
      </c>
      <c r="D364" s="323"/>
      <c r="E364" s="63"/>
    </row>
    <row r="365" ht="25" customHeight="1" spans="1:5">
      <c r="A365" s="316">
        <v>2040850</v>
      </c>
      <c r="B365" s="316" t="s">
        <v>111</v>
      </c>
      <c r="C365" s="322">
        <v>0</v>
      </c>
      <c r="D365" s="323"/>
      <c r="E365" s="63"/>
    </row>
    <row r="366" ht="25" customHeight="1" spans="1:5">
      <c r="A366" s="316">
        <v>2040899</v>
      </c>
      <c r="B366" s="316" t="s">
        <v>319</v>
      </c>
      <c r="C366" s="322">
        <v>37</v>
      </c>
      <c r="D366" s="323"/>
      <c r="E366" s="63"/>
    </row>
    <row r="367" ht="25" customHeight="1" spans="1:5">
      <c r="A367" s="316">
        <v>20409</v>
      </c>
      <c r="B367" s="319" t="s">
        <v>320</v>
      </c>
      <c r="C367" s="320">
        <f>SUM(C368:C374)</f>
        <v>0</v>
      </c>
      <c r="D367" s="327"/>
      <c r="E367" s="63"/>
    </row>
    <row r="368" ht="25" customHeight="1" spans="1:5">
      <c r="A368" s="316">
        <v>2040901</v>
      </c>
      <c r="B368" s="316" t="s">
        <v>102</v>
      </c>
      <c r="C368" s="322">
        <v>0</v>
      </c>
      <c r="D368" s="323"/>
      <c r="E368" s="63"/>
    </row>
    <row r="369" ht="25" customHeight="1" spans="1:5">
      <c r="A369" s="316">
        <v>2040902</v>
      </c>
      <c r="B369" s="316" t="s">
        <v>103</v>
      </c>
      <c r="C369" s="322">
        <v>0</v>
      </c>
      <c r="D369" s="323"/>
      <c r="E369" s="63"/>
    </row>
    <row r="370" ht="25" customHeight="1" spans="1:5">
      <c r="A370" s="316">
        <v>2040903</v>
      </c>
      <c r="B370" s="316" t="s">
        <v>104</v>
      </c>
      <c r="C370" s="322">
        <v>0</v>
      </c>
      <c r="D370" s="323"/>
      <c r="E370" s="63"/>
    </row>
    <row r="371" ht="25" customHeight="1" spans="1:5">
      <c r="A371" s="316">
        <v>2040904</v>
      </c>
      <c r="B371" s="316" t="s">
        <v>321</v>
      </c>
      <c r="C371" s="322">
        <v>0</v>
      </c>
      <c r="D371" s="323"/>
      <c r="E371" s="63"/>
    </row>
    <row r="372" ht="25" customHeight="1" spans="1:5">
      <c r="A372" s="316">
        <v>2040905</v>
      </c>
      <c r="B372" s="316" t="s">
        <v>322</v>
      </c>
      <c r="C372" s="322">
        <v>0</v>
      </c>
      <c r="D372" s="323"/>
      <c r="E372" s="63"/>
    </row>
    <row r="373" ht="25" customHeight="1" spans="1:5">
      <c r="A373" s="316">
        <v>2040950</v>
      </c>
      <c r="B373" s="316" t="s">
        <v>111</v>
      </c>
      <c r="C373" s="322">
        <v>0</v>
      </c>
      <c r="D373" s="323"/>
      <c r="E373" s="63"/>
    </row>
    <row r="374" ht="25" customHeight="1" spans="1:5">
      <c r="A374" s="316">
        <v>2040999</v>
      </c>
      <c r="B374" s="316" t="s">
        <v>323</v>
      </c>
      <c r="C374" s="322">
        <v>0</v>
      </c>
      <c r="D374" s="323"/>
      <c r="E374" s="63"/>
    </row>
    <row r="375" ht="25" customHeight="1" spans="1:5">
      <c r="A375" s="316">
        <v>20410</v>
      </c>
      <c r="B375" s="319" t="s">
        <v>324</v>
      </c>
      <c r="C375" s="320">
        <f>SUM(C376:C380)</f>
        <v>0</v>
      </c>
      <c r="D375" s="327"/>
      <c r="E375" s="63"/>
    </row>
    <row r="376" ht="25" customHeight="1" spans="1:5">
      <c r="A376" s="316">
        <v>2041001</v>
      </c>
      <c r="B376" s="316" t="s">
        <v>102</v>
      </c>
      <c r="C376" s="322">
        <v>0</v>
      </c>
      <c r="D376" s="323"/>
      <c r="E376" s="63"/>
    </row>
    <row r="377" ht="25" customHeight="1" spans="1:5">
      <c r="A377" s="316">
        <v>2041002</v>
      </c>
      <c r="B377" s="316" t="s">
        <v>103</v>
      </c>
      <c r="C377" s="322">
        <v>0</v>
      </c>
      <c r="D377" s="323"/>
      <c r="E377" s="63"/>
    </row>
    <row r="378" ht="25" customHeight="1" spans="1:5">
      <c r="A378" s="316">
        <v>2041006</v>
      </c>
      <c r="B378" s="316" t="s">
        <v>143</v>
      </c>
      <c r="C378" s="322">
        <v>0</v>
      </c>
      <c r="D378" s="323"/>
      <c r="E378" s="63"/>
    </row>
    <row r="379" ht="25" customHeight="1" spans="1:5">
      <c r="A379" s="316">
        <v>2041007</v>
      </c>
      <c r="B379" s="316" t="s">
        <v>325</v>
      </c>
      <c r="C379" s="322">
        <v>0</v>
      </c>
      <c r="D379" s="323"/>
      <c r="E379" s="63"/>
    </row>
    <row r="380" ht="25" customHeight="1" spans="1:5">
      <c r="A380" s="316">
        <v>2041099</v>
      </c>
      <c r="B380" s="316" t="s">
        <v>326</v>
      </c>
      <c r="C380" s="322">
        <v>0</v>
      </c>
      <c r="D380" s="323"/>
      <c r="E380" s="63"/>
    </row>
    <row r="381" ht="25" customHeight="1" spans="1:5">
      <c r="A381" s="316">
        <v>20499</v>
      </c>
      <c r="B381" s="319" t="s">
        <v>327</v>
      </c>
      <c r="C381" s="320">
        <f>SUM(C382:C383)</f>
        <v>64</v>
      </c>
      <c r="D381" s="324">
        <v>5700</v>
      </c>
      <c r="E381" s="63"/>
    </row>
    <row r="382" ht="25" customHeight="1" spans="1:5">
      <c r="A382" s="316">
        <v>2049902</v>
      </c>
      <c r="B382" s="316" t="s">
        <v>328</v>
      </c>
      <c r="C382" s="322">
        <v>0</v>
      </c>
      <c r="D382" s="323"/>
      <c r="E382" s="63"/>
    </row>
    <row r="383" ht="25" customHeight="1" spans="1:5">
      <c r="A383" s="316">
        <v>2049999</v>
      </c>
      <c r="B383" s="316" t="s">
        <v>329</v>
      </c>
      <c r="C383" s="322">
        <v>64</v>
      </c>
      <c r="D383" s="323">
        <v>5700</v>
      </c>
      <c r="E383" s="63"/>
    </row>
    <row r="384" ht="25" customHeight="1" spans="1:5">
      <c r="A384" s="316">
        <v>205</v>
      </c>
      <c r="B384" s="319" t="s">
        <v>330</v>
      </c>
      <c r="C384" s="320">
        <f>SUM(C385,C390,C397,C403,C409,C413,C417,C421,C427,C434)</f>
        <v>57437</v>
      </c>
      <c r="D384" s="321">
        <f>D385+D390+D397+D403+D417+D421+D427+D434</f>
        <v>53126</v>
      </c>
      <c r="E384" s="63"/>
    </row>
    <row r="385" ht="25" customHeight="1" spans="1:5">
      <c r="A385" s="316">
        <v>20501</v>
      </c>
      <c r="B385" s="319" t="s">
        <v>331</v>
      </c>
      <c r="C385" s="320">
        <f>SUM(C386:C389)</f>
        <v>1141</v>
      </c>
      <c r="D385" s="324">
        <f>D386+D387+D388+D389</f>
        <v>705</v>
      </c>
      <c r="E385" s="63"/>
    </row>
    <row r="386" ht="25" customHeight="1" spans="1:5">
      <c r="A386" s="316">
        <v>2050101</v>
      </c>
      <c r="B386" s="316" t="s">
        <v>102</v>
      </c>
      <c r="C386" s="322">
        <v>1105</v>
      </c>
      <c r="D386" s="323">
        <v>705</v>
      </c>
      <c r="E386" s="63"/>
    </row>
    <row r="387" ht="25" customHeight="1" spans="1:5">
      <c r="A387" s="316">
        <v>2050102</v>
      </c>
      <c r="B387" s="316" t="s">
        <v>103</v>
      </c>
      <c r="C387" s="322">
        <v>0</v>
      </c>
      <c r="D387" s="323"/>
      <c r="E387" s="63"/>
    </row>
    <row r="388" ht="25" customHeight="1" spans="1:5">
      <c r="A388" s="316">
        <v>2050103</v>
      </c>
      <c r="B388" s="316" t="s">
        <v>104</v>
      </c>
      <c r="C388" s="322">
        <v>0</v>
      </c>
      <c r="D388" s="323"/>
      <c r="E388" s="63"/>
    </row>
    <row r="389" ht="25" customHeight="1" spans="1:5">
      <c r="A389" s="316">
        <v>2050199</v>
      </c>
      <c r="B389" s="316" t="s">
        <v>332</v>
      </c>
      <c r="C389" s="322">
        <v>36</v>
      </c>
      <c r="D389" s="323"/>
      <c r="E389" s="63"/>
    </row>
    <row r="390" ht="25" customHeight="1" spans="1:5">
      <c r="A390" s="316">
        <v>20502</v>
      </c>
      <c r="B390" s="319" t="s">
        <v>333</v>
      </c>
      <c r="C390" s="320">
        <f>SUM(C391:C396)</f>
        <v>53106</v>
      </c>
      <c r="D390" s="324">
        <f>D391+D392+D393+D394+D395+D396</f>
        <v>50304</v>
      </c>
      <c r="E390" s="63"/>
    </row>
    <row r="391" ht="25" customHeight="1" spans="1:5">
      <c r="A391" s="316">
        <v>2050201</v>
      </c>
      <c r="B391" s="316" t="s">
        <v>334</v>
      </c>
      <c r="C391" s="322">
        <v>1186</v>
      </c>
      <c r="D391" s="323">
        <v>1554</v>
      </c>
      <c r="E391" s="63"/>
    </row>
    <row r="392" ht="25" customHeight="1" spans="1:5">
      <c r="A392" s="316">
        <v>2050202</v>
      </c>
      <c r="B392" s="316" t="s">
        <v>335</v>
      </c>
      <c r="C392" s="322">
        <v>9447</v>
      </c>
      <c r="D392" s="323">
        <v>21161</v>
      </c>
      <c r="E392" s="63"/>
    </row>
    <row r="393" ht="25" customHeight="1" spans="1:5">
      <c r="A393" s="316">
        <v>2050203</v>
      </c>
      <c r="B393" s="316" t="s">
        <v>336</v>
      </c>
      <c r="C393" s="322">
        <v>7024</v>
      </c>
      <c r="D393" s="323">
        <v>15071</v>
      </c>
      <c r="E393" s="63"/>
    </row>
    <row r="394" ht="25" customHeight="1" spans="1:5">
      <c r="A394" s="316">
        <v>2050204</v>
      </c>
      <c r="B394" s="316" t="s">
        <v>337</v>
      </c>
      <c r="C394" s="322">
        <v>3021</v>
      </c>
      <c r="D394" s="323">
        <v>7359</v>
      </c>
      <c r="E394" s="63"/>
    </row>
    <row r="395" ht="25" customHeight="1" spans="1:5">
      <c r="A395" s="316">
        <v>2050205</v>
      </c>
      <c r="B395" s="316" t="s">
        <v>338</v>
      </c>
      <c r="C395" s="322">
        <v>0</v>
      </c>
      <c r="D395" s="323"/>
      <c r="E395" s="63"/>
    </row>
    <row r="396" ht="25" customHeight="1" spans="1:5">
      <c r="A396" s="316">
        <v>2050299</v>
      </c>
      <c r="B396" s="316" t="s">
        <v>339</v>
      </c>
      <c r="C396" s="322">
        <v>32428</v>
      </c>
      <c r="D396" s="323">
        <v>5159</v>
      </c>
      <c r="E396" s="63"/>
    </row>
    <row r="397" ht="25" customHeight="1" spans="1:5">
      <c r="A397" s="316">
        <v>20503</v>
      </c>
      <c r="B397" s="319" t="s">
        <v>340</v>
      </c>
      <c r="C397" s="320">
        <f>SUM(C398:C402)</f>
        <v>806</v>
      </c>
      <c r="D397" s="324">
        <v>778</v>
      </c>
      <c r="E397" s="63"/>
    </row>
    <row r="398" ht="25" customHeight="1" spans="1:5">
      <c r="A398" s="316">
        <v>2050301</v>
      </c>
      <c r="B398" s="316" t="s">
        <v>341</v>
      </c>
      <c r="C398" s="322">
        <v>0</v>
      </c>
      <c r="D398" s="323"/>
      <c r="E398" s="63"/>
    </row>
    <row r="399" ht="25" customHeight="1" spans="1:5">
      <c r="A399" s="316">
        <v>2050302</v>
      </c>
      <c r="B399" s="316" t="s">
        <v>342</v>
      </c>
      <c r="C399" s="322">
        <v>794</v>
      </c>
      <c r="D399" s="323">
        <v>778</v>
      </c>
      <c r="E399" s="63"/>
    </row>
    <row r="400" ht="25" customHeight="1" spans="1:5">
      <c r="A400" s="316">
        <v>2050303</v>
      </c>
      <c r="B400" s="316" t="s">
        <v>343</v>
      </c>
      <c r="C400" s="322">
        <v>0</v>
      </c>
      <c r="D400" s="323"/>
      <c r="E400" s="63"/>
    </row>
    <row r="401" ht="25" customHeight="1" spans="1:5">
      <c r="A401" s="316">
        <v>2050305</v>
      </c>
      <c r="B401" s="316" t="s">
        <v>344</v>
      </c>
      <c r="C401" s="322">
        <v>0</v>
      </c>
      <c r="D401" s="323"/>
      <c r="E401" s="63"/>
    </row>
    <row r="402" ht="25" customHeight="1" spans="1:5">
      <c r="A402" s="316">
        <v>2050399</v>
      </c>
      <c r="B402" s="316" t="s">
        <v>345</v>
      </c>
      <c r="C402" s="322">
        <v>12</v>
      </c>
      <c r="D402" s="323"/>
      <c r="E402" s="63"/>
    </row>
    <row r="403" ht="25" customHeight="1" spans="1:5">
      <c r="A403" s="316">
        <v>20504</v>
      </c>
      <c r="B403" s="319" t="s">
        <v>346</v>
      </c>
      <c r="C403" s="320">
        <f>SUM(C404:C408)</f>
        <v>12</v>
      </c>
      <c r="D403" s="327"/>
      <c r="E403" s="63"/>
    </row>
    <row r="404" ht="25" customHeight="1" spans="1:5">
      <c r="A404" s="316">
        <v>2050401</v>
      </c>
      <c r="B404" s="316" t="s">
        <v>347</v>
      </c>
      <c r="C404" s="322">
        <v>0</v>
      </c>
      <c r="D404" s="323"/>
      <c r="E404" s="63"/>
    </row>
    <row r="405" ht="25" customHeight="1" spans="1:5">
      <c r="A405" s="316">
        <v>2050402</v>
      </c>
      <c r="B405" s="316" t="s">
        <v>348</v>
      </c>
      <c r="C405" s="322">
        <v>0</v>
      </c>
      <c r="D405" s="323"/>
      <c r="E405" s="63"/>
    </row>
    <row r="406" ht="25" customHeight="1" spans="1:5">
      <c r="A406" s="316">
        <v>2050403</v>
      </c>
      <c r="B406" s="316" t="s">
        <v>349</v>
      </c>
      <c r="C406" s="322">
        <v>12</v>
      </c>
      <c r="D406" s="323"/>
      <c r="E406" s="63"/>
    </row>
    <row r="407" ht="25" customHeight="1" spans="1:5">
      <c r="A407" s="316">
        <v>2050404</v>
      </c>
      <c r="B407" s="316" t="s">
        <v>350</v>
      </c>
      <c r="C407" s="322">
        <v>0</v>
      </c>
      <c r="D407" s="323"/>
      <c r="E407" s="63"/>
    </row>
    <row r="408" ht="25" customHeight="1" spans="1:5">
      <c r="A408" s="316">
        <v>2050499</v>
      </c>
      <c r="B408" s="316" t="s">
        <v>351</v>
      </c>
      <c r="C408" s="322">
        <v>0</v>
      </c>
      <c r="D408" s="323"/>
      <c r="E408" s="63"/>
    </row>
    <row r="409" ht="25" customHeight="1" spans="1:5">
      <c r="A409" s="316">
        <v>20505</v>
      </c>
      <c r="B409" s="319" t="s">
        <v>352</v>
      </c>
      <c r="C409" s="320">
        <f>SUM(C410:C412)</f>
        <v>0</v>
      </c>
      <c r="D409" s="327"/>
      <c r="E409" s="63"/>
    </row>
    <row r="410" ht="25" customHeight="1" spans="1:5">
      <c r="A410" s="316">
        <v>2050501</v>
      </c>
      <c r="B410" s="316" t="s">
        <v>353</v>
      </c>
      <c r="C410" s="322">
        <v>0</v>
      </c>
      <c r="D410" s="323"/>
      <c r="E410" s="63"/>
    </row>
    <row r="411" ht="25" customHeight="1" spans="1:5">
      <c r="A411" s="316">
        <v>2050502</v>
      </c>
      <c r="B411" s="316" t="s">
        <v>354</v>
      </c>
      <c r="C411" s="322">
        <v>0</v>
      </c>
      <c r="D411" s="323"/>
      <c r="E411" s="63"/>
    </row>
    <row r="412" ht="25" customHeight="1" spans="1:5">
      <c r="A412" s="316">
        <v>2050599</v>
      </c>
      <c r="B412" s="316" t="s">
        <v>355</v>
      </c>
      <c r="C412" s="322">
        <v>0</v>
      </c>
      <c r="D412" s="323"/>
      <c r="E412" s="63"/>
    </row>
    <row r="413" ht="25" customHeight="1" spans="1:5">
      <c r="A413" s="316">
        <v>20506</v>
      </c>
      <c r="B413" s="319" t="s">
        <v>356</v>
      </c>
      <c r="C413" s="320">
        <f>SUM(C414:C416)</f>
        <v>0</v>
      </c>
      <c r="D413" s="327"/>
      <c r="E413" s="63"/>
    </row>
    <row r="414" ht="25" customHeight="1" spans="1:5">
      <c r="A414" s="316">
        <v>2050601</v>
      </c>
      <c r="B414" s="316" t="s">
        <v>357</v>
      </c>
      <c r="C414" s="322">
        <v>0</v>
      </c>
      <c r="D414" s="323"/>
      <c r="E414" s="63"/>
    </row>
    <row r="415" ht="25" customHeight="1" spans="1:5">
      <c r="A415" s="316">
        <v>2050602</v>
      </c>
      <c r="B415" s="316" t="s">
        <v>358</v>
      </c>
      <c r="C415" s="322">
        <v>0</v>
      </c>
      <c r="D415" s="323"/>
      <c r="E415" s="63"/>
    </row>
    <row r="416" ht="25" customHeight="1" spans="1:5">
      <c r="A416" s="316">
        <v>2050699</v>
      </c>
      <c r="B416" s="316" t="s">
        <v>359</v>
      </c>
      <c r="C416" s="322">
        <v>0</v>
      </c>
      <c r="D416" s="323"/>
      <c r="E416" s="63"/>
    </row>
    <row r="417" ht="25" customHeight="1" spans="1:5">
      <c r="A417" s="316">
        <v>20507</v>
      </c>
      <c r="B417" s="319" t="s">
        <v>360</v>
      </c>
      <c r="C417" s="320">
        <f>SUM(C418:C420)</f>
        <v>54</v>
      </c>
      <c r="D417" s="324">
        <v>134</v>
      </c>
      <c r="E417" s="63"/>
    </row>
    <row r="418" ht="25" customHeight="1" spans="1:5">
      <c r="A418" s="316">
        <v>2050701</v>
      </c>
      <c r="B418" s="316" t="s">
        <v>361</v>
      </c>
      <c r="C418" s="322">
        <v>54</v>
      </c>
      <c r="D418" s="323">
        <v>134</v>
      </c>
      <c r="E418" s="63"/>
    </row>
    <row r="419" ht="25" customHeight="1" spans="1:5">
      <c r="A419" s="316">
        <v>2050702</v>
      </c>
      <c r="B419" s="316" t="s">
        <v>362</v>
      </c>
      <c r="C419" s="322">
        <v>0</v>
      </c>
      <c r="D419" s="323"/>
      <c r="E419" s="63"/>
    </row>
    <row r="420" ht="25" customHeight="1" spans="1:5">
      <c r="A420" s="316">
        <v>2050799</v>
      </c>
      <c r="B420" s="316" t="s">
        <v>363</v>
      </c>
      <c r="C420" s="322">
        <v>0</v>
      </c>
      <c r="D420" s="323"/>
      <c r="E420" s="63"/>
    </row>
    <row r="421" ht="25" customHeight="1" spans="1:5">
      <c r="A421" s="316">
        <v>20508</v>
      </c>
      <c r="B421" s="319" t="s">
        <v>364</v>
      </c>
      <c r="C421" s="320">
        <f>SUM(C422:C426)</f>
        <v>1301</v>
      </c>
      <c r="D421" s="324">
        <v>455</v>
      </c>
      <c r="E421" s="63"/>
    </row>
    <row r="422" ht="25" customHeight="1" spans="1:5">
      <c r="A422" s="316">
        <v>2050801</v>
      </c>
      <c r="B422" s="316" t="s">
        <v>365</v>
      </c>
      <c r="C422" s="322">
        <v>275</v>
      </c>
      <c r="D422" s="323">
        <v>177</v>
      </c>
      <c r="E422" s="63"/>
    </row>
    <row r="423" ht="25" customHeight="1" spans="1:5">
      <c r="A423" s="316">
        <v>2050802</v>
      </c>
      <c r="B423" s="316" t="s">
        <v>366</v>
      </c>
      <c r="C423" s="322">
        <v>306</v>
      </c>
      <c r="D423" s="323">
        <v>278</v>
      </c>
      <c r="E423" s="63"/>
    </row>
    <row r="424" ht="25" customHeight="1" spans="1:5">
      <c r="A424" s="316">
        <v>2050803</v>
      </c>
      <c r="B424" s="316" t="s">
        <v>367</v>
      </c>
      <c r="C424" s="322">
        <v>0</v>
      </c>
      <c r="D424" s="323"/>
      <c r="E424" s="63"/>
    </row>
    <row r="425" ht="25" customHeight="1" spans="1:5">
      <c r="A425" s="316">
        <v>2050804</v>
      </c>
      <c r="B425" s="316" t="s">
        <v>368</v>
      </c>
      <c r="C425" s="322">
        <v>0</v>
      </c>
      <c r="D425" s="323"/>
      <c r="E425" s="63"/>
    </row>
    <row r="426" ht="25" customHeight="1" spans="1:5">
      <c r="A426" s="316">
        <v>2050899</v>
      </c>
      <c r="B426" s="316" t="s">
        <v>369</v>
      </c>
      <c r="C426" s="322">
        <v>720</v>
      </c>
      <c r="D426" s="323"/>
      <c r="E426" s="63"/>
    </row>
    <row r="427" ht="25" customHeight="1" spans="1:5">
      <c r="A427" s="316">
        <v>20509</v>
      </c>
      <c r="B427" s="319" t="s">
        <v>370</v>
      </c>
      <c r="C427" s="320">
        <f>SUM(C428:C433)</f>
        <v>418</v>
      </c>
      <c r="D427" s="324">
        <v>750</v>
      </c>
      <c r="E427" s="63"/>
    </row>
    <row r="428" ht="25" customHeight="1" spans="1:5">
      <c r="A428" s="316">
        <v>2050901</v>
      </c>
      <c r="B428" s="316" t="s">
        <v>371</v>
      </c>
      <c r="C428" s="322">
        <v>0</v>
      </c>
      <c r="D428" s="323"/>
      <c r="E428" s="63"/>
    </row>
    <row r="429" ht="25" customHeight="1" spans="1:5">
      <c r="A429" s="316">
        <v>2050902</v>
      </c>
      <c r="B429" s="316" t="s">
        <v>372</v>
      </c>
      <c r="C429" s="322">
        <v>0</v>
      </c>
      <c r="D429" s="323"/>
      <c r="E429" s="63"/>
    </row>
    <row r="430" ht="25" customHeight="1" spans="1:5">
      <c r="A430" s="316">
        <v>2050903</v>
      </c>
      <c r="B430" s="316" t="s">
        <v>373</v>
      </c>
      <c r="C430" s="322">
        <v>0</v>
      </c>
      <c r="D430" s="323"/>
      <c r="E430" s="63"/>
    </row>
    <row r="431" ht="25" customHeight="1" spans="1:5">
      <c r="A431" s="316">
        <v>2050904</v>
      </c>
      <c r="B431" s="316" t="s">
        <v>374</v>
      </c>
      <c r="C431" s="322">
        <v>0</v>
      </c>
      <c r="D431" s="323"/>
      <c r="E431" s="63"/>
    </row>
    <row r="432" ht="25" customHeight="1" spans="1:5">
      <c r="A432" s="316">
        <v>2050905</v>
      </c>
      <c r="B432" s="316" t="s">
        <v>375</v>
      </c>
      <c r="C432" s="322">
        <v>0</v>
      </c>
      <c r="D432" s="323"/>
      <c r="E432" s="63"/>
    </row>
    <row r="433" ht="25" customHeight="1" spans="1:5">
      <c r="A433" s="316">
        <v>2050999</v>
      </c>
      <c r="B433" s="316" t="s">
        <v>376</v>
      </c>
      <c r="C433" s="322">
        <v>418</v>
      </c>
      <c r="D433" s="323">
        <v>750</v>
      </c>
      <c r="E433" s="63"/>
    </row>
    <row r="434" ht="25" customHeight="1" spans="1:5">
      <c r="A434" s="316">
        <v>20599</v>
      </c>
      <c r="B434" s="319" t="s">
        <v>377</v>
      </c>
      <c r="C434" s="320">
        <f>C435</f>
        <v>599</v>
      </c>
      <c r="D434" s="321"/>
      <c r="E434" s="63"/>
    </row>
    <row r="435" ht="25" customHeight="1" spans="1:5">
      <c r="A435" s="316">
        <v>2059999</v>
      </c>
      <c r="B435" s="316" t="s">
        <v>378</v>
      </c>
      <c r="C435" s="322">
        <v>599</v>
      </c>
      <c r="D435" s="325"/>
      <c r="E435" s="63"/>
    </row>
    <row r="436" ht="25" customHeight="1" spans="1:5">
      <c r="A436" s="316">
        <v>206</v>
      </c>
      <c r="B436" s="319" t="s">
        <v>379</v>
      </c>
      <c r="C436" s="320">
        <f>SUM(C437,C442,C451,C457,C462,C467,C472,C479,C483,C487)</f>
        <v>5778</v>
      </c>
      <c r="D436" s="321">
        <f>D437+D487</f>
        <v>1672</v>
      </c>
      <c r="E436" s="63"/>
    </row>
    <row r="437" ht="25" customHeight="1" spans="1:5">
      <c r="A437" s="316">
        <v>20601</v>
      </c>
      <c r="B437" s="319" t="s">
        <v>380</v>
      </c>
      <c r="C437" s="320">
        <f>SUM(C438:C441)</f>
        <v>2000</v>
      </c>
      <c r="D437" s="324">
        <f>D438+D441</f>
        <v>84</v>
      </c>
      <c r="E437" s="63"/>
    </row>
    <row r="438" ht="25" customHeight="1" spans="1:5">
      <c r="A438" s="316">
        <v>2060101</v>
      </c>
      <c r="B438" s="316" t="s">
        <v>102</v>
      </c>
      <c r="C438" s="322">
        <v>0</v>
      </c>
      <c r="D438" s="323">
        <v>80</v>
      </c>
      <c r="E438" s="63"/>
    </row>
    <row r="439" ht="25" customHeight="1" spans="1:5">
      <c r="A439" s="316">
        <v>2060102</v>
      </c>
      <c r="B439" s="316" t="s">
        <v>103</v>
      </c>
      <c r="C439" s="322">
        <v>0</v>
      </c>
      <c r="D439" s="323"/>
      <c r="E439" s="63"/>
    </row>
    <row r="440" ht="25" customHeight="1" spans="1:5">
      <c r="A440" s="316">
        <v>2060103</v>
      </c>
      <c r="B440" s="316" t="s">
        <v>104</v>
      </c>
      <c r="C440" s="322">
        <v>0</v>
      </c>
      <c r="D440" s="323"/>
      <c r="E440" s="63"/>
    </row>
    <row r="441" ht="25" customHeight="1" spans="1:5">
      <c r="A441" s="316">
        <v>2060199</v>
      </c>
      <c r="B441" s="316" t="s">
        <v>381</v>
      </c>
      <c r="C441" s="322">
        <v>2000</v>
      </c>
      <c r="D441" s="323">
        <v>4</v>
      </c>
      <c r="E441" s="63"/>
    </row>
    <row r="442" ht="25" customHeight="1" spans="1:5">
      <c r="A442" s="316">
        <v>20602</v>
      </c>
      <c r="B442" s="319" t="s">
        <v>382</v>
      </c>
      <c r="C442" s="320">
        <f>SUM(C443:C450)</f>
        <v>0</v>
      </c>
      <c r="D442" s="327"/>
      <c r="E442" s="63"/>
    </row>
    <row r="443" ht="25" customHeight="1" spans="1:5">
      <c r="A443" s="316">
        <v>2060201</v>
      </c>
      <c r="B443" s="316" t="s">
        <v>383</v>
      </c>
      <c r="C443" s="322">
        <v>0</v>
      </c>
      <c r="D443" s="323"/>
      <c r="E443" s="63"/>
    </row>
    <row r="444" ht="25" customHeight="1" spans="1:5">
      <c r="A444" s="316">
        <v>2060203</v>
      </c>
      <c r="B444" s="316" t="s">
        <v>384</v>
      </c>
      <c r="C444" s="322">
        <v>0</v>
      </c>
      <c r="D444" s="323"/>
      <c r="E444" s="63"/>
    </row>
    <row r="445" ht="25" customHeight="1" spans="1:5">
      <c r="A445" s="316">
        <v>2060204</v>
      </c>
      <c r="B445" s="316" t="s">
        <v>385</v>
      </c>
      <c r="C445" s="322">
        <v>0</v>
      </c>
      <c r="D445" s="323"/>
      <c r="E445" s="63"/>
    </row>
    <row r="446" ht="25" customHeight="1" spans="1:5">
      <c r="A446" s="316">
        <v>2060205</v>
      </c>
      <c r="B446" s="316" t="s">
        <v>386</v>
      </c>
      <c r="C446" s="322">
        <v>0</v>
      </c>
      <c r="D446" s="323"/>
      <c r="E446" s="63"/>
    </row>
    <row r="447" ht="25" customHeight="1" spans="1:5">
      <c r="A447" s="316">
        <v>2060206</v>
      </c>
      <c r="B447" s="316" t="s">
        <v>387</v>
      </c>
      <c r="C447" s="322">
        <v>0</v>
      </c>
      <c r="D447" s="323"/>
      <c r="E447" s="63"/>
    </row>
    <row r="448" ht="25" customHeight="1" spans="1:5">
      <c r="A448" s="316">
        <v>2060207</v>
      </c>
      <c r="B448" s="316" t="s">
        <v>388</v>
      </c>
      <c r="C448" s="322">
        <v>0</v>
      </c>
      <c r="D448" s="323"/>
      <c r="E448" s="63"/>
    </row>
    <row r="449" ht="25" customHeight="1" spans="1:5">
      <c r="A449" s="316">
        <v>2060208</v>
      </c>
      <c r="B449" s="316" t="s">
        <v>389</v>
      </c>
      <c r="C449" s="322">
        <v>0</v>
      </c>
      <c r="D449" s="323"/>
      <c r="E449" s="63"/>
    </row>
    <row r="450" ht="25" customHeight="1" spans="1:5">
      <c r="A450" s="316">
        <v>2060299</v>
      </c>
      <c r="B450" s="316" t="s">
        <v>390</v>
      </c>
      <c r="C450" s="322">
        <v>0</v>
      </c>
      <c r="D450" s="323"/>
      <c r="E450" s="63"/>
    </row>
    <row r="451" ht="25" customHeight="1" spans="1:5">
      <c r="A451" s="316">
        <v>20603</v>
      </c>
      <c r="B451" s="319" t="s">
        <v>391</v>
      </c>
      <c r="C451" s="320">
        <f>SUM(C452:C456)</f>
        <v>0</v>
      </c>
      <c r="D451" s="327"/>
      <c r="E451" s="63"/>
    </row>
    <row r="452" ht="25" customHeight="1" spans="1:5">
      <c r="A452" s="316">
        <v>2060301</v>
      </c>
      <c r="B452" s="316" t="s">
        <v>383</v>
      </c>
      <c r="C452" s="322">
        <v>0</v>
      </c>
      <c r="D452" s="323"/>
      <c r="E452" s="63"/>
    </row>
    <row r="453" ht="25" customHeight="1" spans="1:5">
      <c r="A453" s="316">
        <v>2060302</v>
      </c>
      <c r="B453" s="316" t="s">
        <v>392</v>
      </c>
      <c r="C453" s="322">
        <v>0</v>
      </c>
      <c r="D453" s="323"/>
      <c r="E453" s="63"/>
    </row>
    <row r="454" ht="25" customHeight="1" spans="1:5">
      <c r="A454" s="316">
        <v>2060303</v>
      </c>
      <c r="B454" s="316" t="s">
        <v>393</v>
      </c>
      <c r="C454" s="322">
        <v>0</v>
      </c>
      <c r="D454" s="323"/>
      <c r="E454" s="63"/>
    </row>
    <row r="455" ht="25" customHeight="1" spans="1:5">
      <c r="A455" s="316">
        <v>2060304</v>
      </c>
      <c r="B455" s="316" t="s">
        <v>394</v>
      </c>
      <c r="C455" s="322">
        <v>0</v>
      </c>
      <c r="D455" s="323"/>
      <c r="E455" s="63"/>
    </row>
    <row r="456" ht="25" customHeight="1" spans="1:5">
      <c r="A456" s="316">
        <v>2060399</v>
      </c>
      <c r="B456" s="316" t="s">
        <v>395</v>
      </c>
      <c r="C456" s="322">
        <v>0</v>
      </c>
      <c r="D456" s="323"/>
      <c r="E456" s="63"/>
    </row>
    <row r="457" ht="25" customHeight="1" spans="1:5">
      <c r="A457" s="316">
        <v>20604</v>
      </c>
      <c r="B457" s="319" t="s">
        <v>396</v>
      </c>
      <c r="C457" s="320">
        <f>SUM(C458:C461)</f>
        <v>50</v>
      </c>
      <c r="D457" s="327"/>
      <c r="E457" s="63"/>
    </row>
    <row r="458" ht="25" customHeight="1" spans="1:5">
      <c r="A458" s="316">
        <v>2060401</v>
      </c>
      <c r="B458" s="316" t="s">
        <v>383</v>
      </c>
      <c r="C458" s="322">
        <v>0</v>
      </c>
      <c r="D458" s="323"/>
      <c r="E458" s="63"/>
    </row>
    <row r="459" ht="25" customHeight="1" spans="1:5">
      <c r="A459" s="316">
        <v>2060404</v>
      </c>
      <c r="B459" s="316" t="s">
        <v>397</v>
      </c>
      <c r="C459" s="322">
        <v>20</v>
      </c>
      <c r="D459" s="323"/>
      <c r="E459" s="63"/>
    </row>
    <row r="460" ht="25" customHeight="1" spans="1:5">
      <c r="A460" s="316">
        <v>2060405</v>
      </c>
      <c r="B460" s="316" t="s">
        <v>398</v>
      </c>
      <c r="C460" s="322">
        <v>0</v>
      </c>
      <c r="D460" s="323"/>
      <c r="E460" s="63"/>
    </row>
    <row r="461" ht="25" customHeight="1" spans="1:5">
      <c r="A461" s="316">
        <v>2060499</v>
      </c>
      <c r="B461" s="316" t="s">
        <v>399</v>
      </c>
      <c r="C461" s="322">
        <v>30</v>
      </c>
      <c r="D461" s="323"/>
      <c r="E461" s="63"/>
    </row>
    <row r="462" ht="25" customHeight="1" spans="1:5">
      <c r="A462" s="316">
        <v>20605</v>
      </c>
      <c r="B462" s="319" t="s">
        <v>400</v>
      </c>
      <c r="C462" s="320">
        <f>SUM(C463:C466)</f>
        <v>384</v>
      </c>
      <c r="D462" s="327"/>
      <c r="E462" s="63"/>
    </row>
    <row r="463" ht="25" customHeight="1" spans="1:5">
      <c r="A463" s="316">
        <v>2060501</v>
      </c>
      <c r="B463" s="316" t="s">
        <v>383</v>
      </c>
      <c r="C463" s="322">
        <v>0</v>
      </c>
      <c r="D463" s="323"/>
      <c r="E463" s="63"/>
    </row>
    <row r="464" ht="25" customHeight="1" spans="1:5">
      <c r="A464" s="316">
        <v>2060502</v>
      </c>
      <c r="B464" s="316" t="s">
        <v>401</v>
      </c>
      <c r="C464" s="322">
        <v>0</v>
      </c>
      <c r="D464" s="323"/>
      <c r="E464" s="63"/>
    </row>
    <row r="465" ht="25" customHeight="1" spans="1:5">
      <c r="A465" s="316">
        <v>2060503</v>
      </c>
      <c r="B465" s="316" t="s">
        <v>402</v>
      </c>
      <c r="C465" s="322">
        <v>0</v>
      </c>
      <c r="D465" s="323"/>
      <c r="E465" s="63"/>
    </row>
    <row r="466" ht="25" customHeight="1" spans="1:5">
      <c r="A466" s="316">
        <v>2060599</v>
      </c>
      <c r="B466" s="316" t="s">
        <v>403</v>
      </c>
      <c r="C466" s="322">
        <v>384</v>
      </c>
      <c r="D466" s="323"/>
      <c r="E466" s="63"/>
    </row>
    <row r="467" ht="25" customHeight="1" spans="1:5">
      <c r="A467" s="316">
        <v>20606</v>
      </c>
      <c r="B467" s="319" t="s">
        <v>404</v>
      </c>
      <c r="C467" s="320">
        <f>SUM(C468:C471)</f>
        <v>0</v>
      </c>
      <c r="D467" s="327"/>
      <c r="E467" s="63"/>
    </row>
    <row r="468" ht="25" customHeight="1" spans="1:5">
      <c r="A468" s="316">
        <v>2060601</v>
      </c>
      <c r="B468" s="316" t="s">
        <v>405</v>
      </c>
      <c r="C468" s="322">
        <v>0</v>
      </c>
      <c r="D468" s="323"/>
      <c r="E468" s="63"/>
    </row>
    <row r="469" ht="25" customHeight="1" spans="1:5">
      <c r="A469" s="316">
        <v>2060602</v>
      </c>
      <c r="B469" s="316" t="s">
        <v>406</v>
      </c>
      <c r="C469" s="322">
        <v>0</v>
      </c>
      <c r="D469" s="323"/>
      <c r="E469" s="63"/>
    </row>
    <row r="470" ht="25" customHeight="1" spans="1:5">
      <c r="A470" s="316">
        <v>2060603</v>
      </c>
      <c r="B470" s="316" t="s">
        <v>407</v>
      </c>
      <c r="C470" s="322">
        <v>0</v>
      </c>
      <c r="D470" s="323"/>
      <c r="E470" s="63"/>
    </row>
    <row r="471" ht="25" customHeight="1" spans="1:5">
      <c r="A471" s="316">
        <v>2060699</v>
      </c>
      <c r="B471" s="316" t="s">
        <v>408</v>
      </c>
      <c r="C471" s="322">
        <v>0</v>
      </c>
      <c r="D471" s="323"/>
      <c r="E471" s="63"/>
    </row>
    <row r="472" ht="25" customHeight="1" spans="1:5">
      <c r="A472" s="316">
        <v>20607</v>
      </c>
      <c r="B472" s="319" t="s">
        <v>409</v>
      </c>
      <c r="C472" s="320">
        <f>SUM(C473:C478)</f>
        <v>69</v>
      </c>
      <c r="D472" s="327"/>
      <c r="E472" s="63"/>
    </row>
    <row r="473" ht="25" customHeight="1" spans="1:5">
      <c r="A473" s="316">
        <v>2060701</v>
      </c>
      <c r="B473" s="316" t="s">
        <v>383</v>
      </c>
      <c r="C473" s="322">
        <v>58</v>
      </c>
      <c r="D473" s="323"/>
      <c r="E473" s="63"/>
    </row>
    <row r="474" ht="25" customHeight="1" spans="1:5">
      <c r="A474" s="316">
        <v>2060702</v>
      </c>
      <c r="B474" s="316" t="s">
        <v>410</v>
      </c>
      <c r="C474" s="322">
        <v>5</v>
      </c>
      <c r="D474" s="323"/>
      <c r="E474" s="63"/>
    </row>
    <row r="475" ht="25" customHeight="1" spans="1:5">
      <c r="A475" s="316">
        <v>2060703</v>
      </c>
      <c r="B475" s="316" t="s">
        <v>411</v>
      </c>
      <c r="C475" s="322">
        <v>0</v>
      </c>
      <c r="D475" s="323"/>
      <c r="E475" s="63"/>
    </row>
    <row r="476" ht="25" customHeight="1" spans="1:5">
      <c r="A476" s="316">
        <v>2060704</v>
      </c>
      <c r="B476" s="316" t="s">
        <v>412</v>
      </c>
      <c r="C476" s="322">
        <v>0</v>
      </c>
      <c r="D476" s="323"/>
      <c r="E476" s="63"/>
    </row>
    <row r="477" ht="25" customHeight="1" spans="1:5">
      <c r="A477" s="316">
        <v>2060705</v>
      </c>
      <c r="B477" s="316" t="s">
        <v>413</v>
      </c>
      <c r="C477" s="322">
        <v>0</v>
      </c>
      <c r="D477" s="323"/>
      <c r="E477" s="63"/>
    </row>
    <row r="478" ht="25" customHeight="1" spans="1:5">
      <c r="A478" s="316">
        <v>2060799</v>
      </c>
      <c r="B478" s="316" t="s">
        <v>414</v>
      </c>
      <c r="C478" s="322">
        <v>6</v>
      </c>
      <c r="D478" s="323"/>
      <c r="E478" s="63"/>
    </row>
    <row r="479" ht="25" customHeight="1" spans="1:5">
      <c r="A479" s="316">
        <v>20608</v>
      </c>
      <c r="B479" s="319" t="s">
        <v>415</v>
      </c>
      <c r="C479" s="320">
        <f>SUM(C480:C482)</f>
        <v>0</v>
      </c>
      <c r="D479" s="327"/>
      <c r="E479" s="63"/>
    </row>
    <row r="480" ht="25" customHeight="1" spans="1:5">
      <c r="A480" s="316">
        <v>2060801</v>
      </c>
      <c r="B480" s="316" t="s">
        <v>416</v>
      </c>
      <c r="C480" s="322">
        <v>0</v>
      </c>
      <c r="D480" s="323"/>
      <c r="E480" s="63"/>
    </row>
    <row r="481" ht="25" customHeight="1" spans="1:5">
      <c r="A481" s="316">
        <v>2060802</v>
      </c>
      <c r="B481" s="316" t="s">
        <v>417</v>
      </c>
      <c r="C481" s="322">
        <v>0</v>
      </c>
      <c r="D481" s="323"/>
      <c r="E481" s="63"/>
    </row>
    <row r="482" ht="25" customHeight="1" spans="1:5">
      <c r="A482" s="316">
        <v>2060899</v>
      </c>
      <c r="B482" s="316" t="s">
        <v>418</v>
      </c>
      <c r="C482" s="322">
        <v>0</v>
      </c>
      <c r="D482" s="323"/>
      <c r="E482" s="63"/>
    </row>
    <row r="483" ht="25" customHeight="1" spans="1:5">
      <c r="A483" s="316">
        <v>20609</v>
      </c>
      <c r="B483" s="319" t="s">
        <v>419</v>
      </c>
      <c r="C483" s="320">
        <f>SUM(C484:C486)</f>
        <v>0</v>
      </c>
      <c r="D483" s="327"/>
      <c r="E483" s="63"/>
    </row>
    <row r="484" ht="25" customHeight="1" spans="1:5">
      <c r="A484" s="316">
        <v>2060901</v>
      </c>
      <c r="B484" s="316" t="s">
        <v>420</v>
      </c>
      <c r="C484" s="322">
        <v>0</v>
      </c>
      <c r="D484" s="323"/>
      <c r="E484" s="63"/>
    </row>
    <row r="485" ht="25" customHeight="1" spans="1:5">
      <c r="A485" s="316">
        <v>2060902</v>
      </c>
      <c r="B485" s="316" t="s">
        <v>421</v>
      </c>
      <c r="C485" s="322">
        <v>0</v>
      </c>
      <c r="D485" s="323"/>
      <c r="E485" s="63"/>
    </row>
    <row r="486" ht="25" customHeight="1" spans="1:5">
      <c r="A486" s="316">
        <v>2060999</v>
      </c>
      <c r="B486" s="316" t="s">
        <v>422</v>
      </c>
      <c r="C486" s="322">
        <v>0</v>
      </c>
      <c r="D486" s="323"/>
      <c r="E486" s="63"/>
    </row>
    <row r="487" ht="25" customHeight="1" spans="1:5">
      <c r="A487" s="316">
        <v>20699</v>
      </c>
      <c r="B487" s="319" t="s">
        <v>423</v>
      </c>
      <c r="C487" s="320">
        <f>SUM(C488:C491)</f>
        <v>3275</v>
      </c>
      <c r="D487" s="324">
        <v>1588</v>
      </c>
      <c r="E487" s="63"/>
    </row>
    <row r="488" ht="25" customHeight="1" spans="1:5">
      <c r="A488" s="316">
        <v>2069901</v>
      </c>
      <c r="B488" s="316" t="s">
        <v>424</v>
      </c>
      <c r="C488" s="322">
        <v>0</v>
      </c>
      <c r="D488" s="323"/>
      <c r="E488" s="63"/>
    </row>
    <row r="489" ht="25" customHeight="1" spans="1:5">
      <c r="A489" s="316">
        <v>2069902</v>
      </c>
      <c r="B489" s="316" t="s">
        <v>425</v>
      </c>
      <c r="C489" s="322">
        <v>0</v>
      </c>
      <c r="D489" s="323"/>
      <c r="E489" s="63"/>
    </row>
    <row r="490" ht="25" customHeight="1" spans="1:5">
      <c r="A490" s="316">
        <v>2069903</v>
      </c>
      <c r="B490" s="316" t="s">
        <v>426</v>
      </c>
      <c r="C490" s="322">
        <v>0</v>
      </c>
      <c r="D490" s="323"/>
      <c r="E490" s="63"/>
    </row>
    <row r="491" ht="25" customHeight="1" spans="1:5">
      <c r="A491" s="316">
        <v>2069999</v>
      </c>
      <c r="B491" s="316" t="s">
        <v>427</v>
      </c>
      <c r="C491" s="322">
        <v>3275</v>
      </c>
      <c r="D491" s="323">
        <v>1588</v>
      </c>
      <c r="E491" s="63"/>
    </row>
    <row r="492" ht="25" customHeight="1" spans="1:5">
      <c r="A492" s="316">
        <v>207</v>
      </c>
      <c r="B492" s="319" t="s">
        <v>428</v>
      </c>
      <c r="C492" s="320">
        <f>SUM(C493,C509,C517,C528,C537,C545)</f>
        <v>3610</v>
      </c>
      <c r="D492" s="321">
        <f>D493+D509+D517+D537+D545</f>
        <v>3370</v>
      </c>
      <c r="E492" s="63"/>
    </row>
    <row r="493" ht="25" customHeight="1" spans="1:5">
      <c r="A493" s="316">
        <v>20701</v>
      </c>
      <c r="B493" s="319" t="s">
        <v>429</v>
      </c>
      <c r="C493" s="320">
        <f>SUM(C494:C508)</f>
        <v>2225</v>
      </c>
      <c r="D493" s="324">
        <f>D494+D497+D502+D505+D508</f>
        <v>763</v>
      </c>
      <c r="E493" s="63"/>
    </row>
    <row r="494" ht="25" customHeight="1" spans="1:5">
      <c r="A494" s="316">
        <v>2070101</v>
      </c>
      <c r="B494" s="316" t="s">
        <v>102</v>
      </c>
      <c r="C494" s="322">
        <v>443</v>
      </c>
      <c r="D494" s="323">
        <v>622</v>
      </c>
      <c r="E494" s="63"/>
    </row>
    <row r="495" ht="25" customHeight="1" spans="1:5">
      <c r="A495" s="316">
        <v>2070102</v>
      </c>
      <c r="B495" s="316" t="s">
        <v>103</v>
      </c>
      <c r="C495" s="322">
        <v>0</v>
      </c>
      <c r="D495" s="323"/>
      <c r="E495" s="63"/>
    </row>
    <row r="496" ht="25" customHeight="1" spans="1:5">
      <c r="A496" s="316">
        <v>2070103</v>
      </c>
      <c r="B496" s="316" t="s">
        <v>104</v>
      </c>
      <c r="C496" s="322">
        <v>0</v>
      </c>
      <c r="D496" s="323"/>
      <c r="E496" s="63"/>
    </row>
    <row r="497" ht="25" customHeight="1" spans="1:5">
      <c r="A497" s="316">
        <v>2070104</v>
      </c>
      <c r="B497" s="316" t="s">
        <v>430</v>
      </c>
      <c r="C497" s="322">
        <v>5</v>
      </c>
      <c r="D497" s="323">
        <v>4</v>
      </c>
      <c r="E497" s="63"/>
    </row>
    <row r="498" ht="25" customHeight="1" spans="1:5">
      <c r="A498" s="316">
        <v>2070105</v>
      </c>
      <c r="B498" s="316" t="s">
        <v>431</v>
      </c>
      <c r="C498" s="322">
        <v>0</v>
      </c>
      <c r="D498" s="323"/>
      <c r="E498" s="63"/>
    </row>
    <row r="499" ht="25" customHeight="1" spans="1:5">
      <c r="A499" s="316">
        <v>2070106</v>
      </c>
      <c r="B499" s="316" t="s">
        <v>432</v>
      </c>
      <c r="C499" s="322">
        <v>0</v>
      </c>
      <c r="D499" s="323"/>
      <c r="E499" s="63"/>
    </row>
    <row r="500" ht="25" customHeight="1" spans="1:5">
      <c r="A500" s="316">
        <v>2070107</v>
      </c>
      <c r="B500" s="316" t="s">
        <v>433</v>
      </c>
      <c r="C500" s="322">
        <v>0</v>
      </c>
      <c r="D500" s="323"/>
      <c r="E500" s="63"/>
    </row>
    <row r="501" ht="25" customHeight="1" spans="1:5">
      <c r="A501" s="316">
        <v>2070108</v>
      </c>
      <c r="B501" s="316" t="s">
        <v>434</v>
      </c>
      <c r="C501" s="322">
        <v>9</v>
      </c>
      <c r="D501" s="323"/>
      <c r="E501" s="63"/>
    </row>
    <row r="502" ht="25" customHeight="1" spans="1:5">
      <c r="A502" s="316">
        <v>2070109</v>
      </c>
      <c r="B502" s="316" t="s">
        <v>435</v>
      </c>
      <c r="C502" s="322">
        <v>18</v>
      </c>
      <c r="D502" s="323">
        <v>13</v>
      </c>
      <c r="E502" s="63"/>
    </row>
    <row r="503" ht="25" customHeight="1" spans="1:5">
      <c r="A503" s="316">
        <v>2070110</v>
      </c>
      <c r="B503" s="316" t="s">
        <v>436</v>
      </c>
      <c r="C503" s="322">
        <v>0</v>
      </c>
      <c r="D503" s="323"/>
      <c r="E503" s="63"/>
    </row>
    <row r="504" ht="25" customHeight="1" spans="1:5">
      <c r="A504" s="316">
        <v>2070111</v>
      </c>
      <c r="B504" s="316" t="s">
        <v>437</v>
      </c>
      <c r="C504" s="322">
        <v>7</v>
      </c>
      <c r="D504" s="323"/>
      <c r="E504" s="63"/>
    </row>
    <row r="505" ht="25" customHeight="1" spans="1:5">
      <c r="A505" s="316">
        <v>2070112</v>
      </c>
      <c r="B505" s="316" t="s">
        <v>438</v>
      </c>
      <c r="C505" s="322">
        <v>101</v>
      </c>
      <c r="D505" s="323">
        <v>124</v>
      </c>
      <c r="E505" s="63"/>
    </row>
    <row r="506" ht="25" customHeight="1" spans="1:5">
      <c r="A506" s="316">
        <v>2070113</v>
      </c>
      <c r="B506" s="316" t="s">
        <v>439</v>
      </c>
      <c r="C506" s="322">
        <v>0</v>
      </c>
      <c r="D506" s="323">
        <v>290</v>
      </c>
      <c r="E506" s="63"/>
    </row>
    <row r="507" ht="25" customHeight="1" spans="1:5">
      <c r="A507" s="316">
        <v>2070114</v>
      </c>
      <c r="B507" s="316" t="s">
        <v>440</v>
      </c>
      <c r="C507" s="322">
        <v>0</v>
      </c>
      <c r="D507" s="323"/>
      <c r="E507" s="63"/>
    </row>
    <row r="508" ht="25" customHeight="1" spans="1:5">
      <c r="A508" s="316">
        <v>2070199</v>
      </c>
      <c r="B508" s="316" t="s">
        <v>441</v>
      </c>
      <c r="C508" s="322">
        <v>1642</v>
      </c>
      <c r="D508" s="323"/>
      <c r="E508" s="63"/>
    </row>
    <row r="509" ht="25" customHeight="1" spans="1:5">
      <c r="A509" s="316">
        <v>20702</v>
      </c>
      <c r="B509" s="319" t="s">
        <v>442</v>
      </c>
      <c r="C509" s="320">
        <f>SUM(C510:C516)</f>
        <v>113</v>
      </c>
      <c r="D509" s="324">
        <v>100</v>
      </c>
      <c r="E509" s="63"/>
    </row>
    <row r="510" ht="25" customHeight="1" spans="1:5">
      <c r="A510" s="316">
        <v>2070201</v>
      </c>
      <c r="B510" s="316" t="s">
        <v>102</v>
      </c>
      <c r="C510" s="322">
        <v>0</v>
      </c>
      <c r="D510" s="323"/>
      <c r="E510" s="63"/>
    </row>
    <row r="511" ht="25" customHeight="1" spans="1:5">
      <c r="A511" s="316">
        <v>2070202</v>
      </c>
      <c r="B511" s="316" t="s">
        <v>103</v>
      </c>
      <c r="C511" s="322">
        <v>0</v>
      </c>
      <c r="D511" s="323"/>
      <c r="E511" s="63"/>
    </row>
    <row r="512" ht="25" customHeight="1" spans="1:5">
      <c r="A512" s="316">
        <v>2070203</v>
      </c>
      <c r="B512" s="316" t="s">
        <v>104</v>
      </c>
      <c r="C512" s="322">
        <v>0</v>
      </c>
      <c r="D512" s="323"/>
      <c r="E512" s="63"/>
    </row>
    <row r="513" ht="25" customHeight="1" spans="1:5">
      <c r="A513" s="316">
        <v>2070204</v>
      </c>
      <c r="B513" s="316" t="s">
        <v>443</v>
      </c>
      <c r="C513" s="322">
        <v>113</v>
      </c>
      <c r="D513" s="323">
        <v>100</v>
      </c>
      <c r="E513" s="63"/>
    </row>
    <row r="514" ht="25" customHeight="1" spans="1:5">
      <c r="A514" s="316">
        <v>2070205</v>
      </c>
      <c r="B514" s="316" t="s">
        <v>444</v>
      </c>
      <c r="C514" s="322">
        <v>0</v>
      </c>
      <c r="D514" s="323"/>
      <c r="E514" s="63"/>
    </row>
    <row r="515" ht="25" customHeight="1" spans="1:5">
      <c r="A515" s="316">
        <v>2070206</v>
      </c>
      <c r="B515" s="316" t="s">
        <v>445</v>
      </c>
      <c r="C515" s="322">
        <v>0</v>
      </c>
      <c r="D515" s="323"/>
      <c r="E515" s="63"/>
    </row>
    <row r="516" ht="25" customHeight="1" spans="1:5">
      <c r="A516" s="316">
        <v>2070299</v>
      </c>
      <c r="B516" s="316" t="s">
        <v>446</v>
      </c>
      <c r="C516" s="322">
        <v>0</v>
      </c>
      <c r="D516" s="323"/>
      <c r="E516" s="63"/>
    </row>
    <row r="517" ht="25" customHeight="1" spans="1:5">
      <c r="A517" s="316">
        <v>20703</v>
      </c>
      <c r="B517" s="319" t="s">
        <v>447</v>
      </c>
      <c r="C517" s="320">
        <f>SUM(C518:C527)</f>
        <v>401</v>
      </c>
      <c r="D517" s="324">
        <f>D518+D525+D527</f>
        <v>365</v>
      </c>
      <c r="E517" s="63"/>
    </row>
    <row r="518" ht="25" customHeight="1" spans="1:5">
      <c r="A518" s="316">
        <v>2070301</v>
      </c>
      <c r="B518" s="316" t="s">
        <v>102</v>
      </c>
      <c r="C518" s="322">
        <v>9</v>
      </c>
      <c r="D518" s="323">
        <v>6</v>
      </c>
      <c r="E518" s="63"/>
    </row>
    <row r="519" ht="25" customHeight="1" spans="1:5">
      <c r="A519" s="316">
        <v>2070302</v>
      </c>
      <c r="B519" s="316" t="s">
        <v>103</v>
      </c>
      <c r="C519" s="322">
        <v>0</v>
      </c>
      <c r="D519" s="323"/>
      <c r="E519" s="63"/>
    </row>
    <row r="520" ht="25" customHeight="1" spans="1:5">
      <c r="A520" s="316">
        <v>2070303</v>
      </c>
      <c r="B520" s="316" t="s">
        <v>104</v>
      </c>
      <c r="C520" s="322">
        <v>0</v>
      </c>
      <c r="D520" s="323"/>
      <c r="E520" s="63"/>
    </row>
    <row r="521" ht="25" customHeight="1" spans="1:5">
      <c r="A521" s="316">
        <v>2070304</v>
      </c>
      <c r="B521" s="316" t="s">
        <v>448</v>
      </c>
      <c r="C521" s="322">
        <v>0</v>
      </c>
      <c r="D521" s="323"/>
      <c r="E521" s="63"/>
    </row>
    <row r="522" ht="25" customHeight="1" spans="1:5">
      <c r="A522" s="316">
        <v>2070305</v>
      </c>
      <c r="B522" s="316" t="s">
        <v>449</v>
      </c>
      <c r="C522" s="322">
        <v>0</v>
      </c>
      <c r="D522" s="323"/>
      <c r="E522" s="63"/>
    </row>
    <row r="523" ht="25" customHeight="1" spans="1:5">
      <c r="A523" s="316">
        <v>2070306</v>
      </c>
      <c r="B523" s="316" t="s">
        <v>450</v>
      </c>
      <c r="C523" s="322">
        <v>0</v>
      </c>
      <c r="D523" s="323"/>
      <c r="E523" s="63"/>
    </row>
    <row r="524" ht="25" customHeight="1" spans="1:5">
      <c r="A524" s="316">
        <v>2070307</v>
      </c>
      <c r="B524" s="316" t="s">
        <v>451</v>
      </c>
      <c r="C524" s="322">
        <v>18</v>
      </c>
      <c r="D524" s="323"/>
      <c r="E524" s="63"/>
    </row>
    <row r="525" ht="25" customHeight="1" spans="1:5">
      <c r="A525" s="316">
        <v>2070308</v>
      </c>
      <c r="B525" s="316" t="s">
        <v>452</v>
      </c>
      <c r="C525" s="322">
        <v>4</v>
      </c>
      <c r="D525" s="323">
        <v>9</v>
      </c>
      <c r="E525" s="63"/>
    </row>
    <row r="526" ht="25" customHeight="1" spans="1:5">
      <c r="A526" s="316">
        <v>2070309</v>
      </c>
      <c r="B526" s="316" t="s">
        <v>453</v>
      </c>
      <c r="C526" s="322">
        <v>0</v>
      </c>
      <c r="D526" s="323"/>
      <c r="E526" s="63"/>
    </row>
    <row r="527" ht="25" customHeight="1" spans="1:5">
      <c r="A527" s="316">
        <v>2070399</v>
      </c>
      <c r="B527" s="316" t="s">
        <v>454</v>
      </c>
      <c r="C527" s="322">
        <v>370</v>
      </c>
      <c r="D527" s="323">
        <v>350</v>
      </c>
      <c r="E527" s="63"/>
    </row>
    <row r="528" ht="25" customHeight="1" spans="1:5">
      <c r="A528" s="316">
        <v>20706</v>
      </c>
      <c r="B528" s="328" t="s">
        <v>455</v>
      </c>
      <c r="C528" s="320">
        <f>SUM(C529:C536)</f>
        <v>33</v>
      </c>
      <c r="D528" s="327"/>
      <c r="E528" s="63"/>
    </row>
    <row r="529" ht="25" customHeight="1" spans="1:5">
      <c r="A529" s="316">
        <v>2070601</v>
      </c>
      <c r="B529" s="329" t="s">
        <v>102</v>
      </c>
      <c r="C529" s="322">
        <v>0</v>
      </c>
      <c r="D529" s="323"/>
      <c r="E529" s="63"/>
    </row>
    <row r="530" ht="25" customHeight="1" spans="1:5">
      <c r="A530" s="316">
        <v>2070602</v>
      </c>
      <c r="B530" s="329" t="s">
        <v>103</v>
      </c>
      <c r="C530" s="322">
        <v>0</v>
      </c>
      <c r="D530" s="323"/>
      <c r="E530" s="63"/>
    </row>
    <row r="531" ht="25" customHeight="1" spans="1:5">
      <c r="A531" s="316">
        <v>2070603</v>
      </c>
      <c r="B531" s="329" t="s">
        <v>104</v>
      </c>
      <c r="C531" s="322">
        <v>0</v>
      </c>
      <c r="D531" s="323"/>
      <c r="E531" s="63"/>
    </row>
    <row r="532" ht="25" customHeight="1" spans="1:5">
      <c r="A532" s="316">
        <v>2070604</v>
      </c>
      <c r="B532" s="329" t="s">
        <v>456</v>
      </c>
      <c r="C532" s="322">
        <v>4</v>
      </c>
      <c r="D532" s="323"/>
      <c r="E532" s="63"/>
    </row>
    <row r="533" ht="25" customHeight="1" spans="1:5">
      <c r="A533" s="316">
        <v>2070605</v>
      </c>
      <c r="B533" s="329" t="s">
        <v>457</v>
      </c>
      <c r="C533" s="322">
        <v>0</v>
      </c>
      <c r="D533" s="323"/>
      <c r="E533" s="63"/>
    </row>
    <row r="534" ht="25" customHeight="1" spans="1:5">
      <c r="A534" s="316">
        <v>2070606</v>
      </c>
      <c r="B534" s="329" t="s">
        <v>458</v>
      </c>
      <c r="C534" s="322">
        <v>0</v>
      </c>
      <c r="D534" s="323"/>
      <c r="E534" s="63"/>
    </row>
    <row r="535" ht="25" customHeight="1" spans="1:5">
      <c r="A535" s="316">
        <v>2070607</v>
      </c>
      <c r="B535" s="329" t="s">
        <v>459</v>
      </c>
      <c r="C535" s="322">
        <v>9</v>
      </c>
      <c r="D535" s="323"/>
      <c r="E535" s="63"/>
    </row>
    <row r="536" ht="25" customHeight="1" spans="1:5">
      <c r="A536" s="316">
        <v>2070699</v>
      </c>
      <c r="B536" s="329" t="s">
        <v>460</v>
      </c>
      <c r="C536" s="322">
        <v>20</v>
      </c>
      <c r="D536" s="323"/>
      <c r="E536" s="63"/>
    </row>
    <row r="537" ht="25" customHeight="1" spans="1:5">
      <c r="A537" s="316">
        <v>20708</v>
      </c>
      <c r="B537" s="328" t="s">
        <v>461</v>
      </c>
      <c r="C537" s="320">
        <f>SUM(C538:C544)</f>
        <v>529</v>
      </c>
      <c r="D537" s="324">
        <f>D538</f>
        <v>778</v>
      </c>
      <c r="E537" s="63"/>
    </row>
    <row r="538" ht="25" customHeight="1" spans="1:5">
      <c r="A538" s="316">
        <v>2070801</v>
      </c>
      <c r="B538" s="329" t="s">
        <v>102</v>
      </c>
      <c r="C538" s="322">
        <v>372</v>
      </c>
      <c r="D538" s="323">
        <v>778</v>
      </c>
      <c r="E538" s="63"/>
    </row>
    <row r="539" ht="25" customHeight="1" spans="1:5">
      <c r="A539" s="316">
        <v>2070802</v>
      </c>
      <c r="B539" s="329" t="s">
        <v>103</v>
      </c>
      <c r="C539" s="322">
        <v>0</v>
      </c>
      <c r="D539" s="323"/>
      <c r="E539" s="63"/>
    </row>
    <row r="540" ht="25" customHeight="1" spans="1:5">
      <c r="A540" s="316">
        <v>2070803</v>
      </c>
      <c r="B540" s="329" t="s">
        <v>104</v>
      </c>
      <c r="C540" s="322">
        <v>0</v>
      </c>
      <c r="D540" s="323"/>
      <c r="E540" s="63"/>
    </row>
    <row r="541" ht="25" customHeight="1" spans="1:5">
      <c r="A541" s="316">
        <v>2070806</v>
      </c>
      <c r="B541" s="329" t="s">
        <v>462</v>
      </c>
      <c r="C541" s="322">
        <v>0</v>
      </c>
      <c r="D541" s="323"/>
      <c r="E541" s="63"/>
    </row>
    <row r="542" ht="25" customHeight="1" spans="1:5">
      <c r="A542" s="316">
        <v>2070807</v>
      </c>
      <c r="B542" s="329" t="s">
        <v>463</v>
      </c>
      <c r="C542" s="322">
        <v>0</v>
      </c>
      <c r="D542" s="323"/>
      <c r="E542" s="63"/>
    </row>
    <row r="543" ht="25" customHeight="1" spans="1:5">
      <c r="A543" s="316">
        <v>2070808</v>
      </c>
      <c r="B543" s="329" t="s">
        <v>464</v>
      </c>
      <c r="C543" s="322">
        <v>130</v>
      </c>
      <c r="D543" s="323"/>
      <c r="E543" s="63"/>
    </row>
    <row r="544" ht="25" customHeight="1" spans="1:5">
      <c r="A544" s="316">
        <v>2070899</v>
      </c>
      <c r="B544" s="329" t="s">
        <v>465</v>
      </c>
      <c r="C544" s="322">
        <v>27</v>
      </c>
      <c r="D544" s="323"/>
      <c r="E544" s="63"/>
    </row>
    <row r="545" ht="25" customHeight="1" spans="1:5">
      <c r="A545" s="316">
        <v>20799</v>
      </c>
      <c r="B545" s="319" t="s">
        <v>466</v>
      </c>
      <c r="C545" s="320">
        <f>SUM(C546:C548)</f>
        <v>309</v>
      </c>
      <c r="D545" s="324">
        <f>D546+D547+D548</f>
        <v>1364</v>
      </c>
      <c r="E545" s="63"/>
    </row>
    <row r="546" ht="25" customHeight="1" spans="1:5">
      <c r="A546" s="316">
        <v>2079902</v>
      </c>
      <c r="B546" s="316" t="s">
        <v>467</v>
      </c>
      <c r="C546" s="322">
        <v>0</v>
      </c>
      <c r="D546" s="323"/>
      <c r="E546" s="63"/>
    </row>
    <row r="547" ht="25" customHeight="1" spans="1:5">
      <c r="A547" s="316">
        <v>2079903</v>
      </c>
      <c r="B547" s="316" t="s">
        <v>468</v>
      </c>
      <c r="C547" s="322">
        <v>0</v>
      </c>
      <c r="D547" s="323"/>
      <c r="E547" s="63"/>
    </row>
    <row r="548" ht="25" customHeight="1" spans="1:5">
      <c r="A548" s="316">
        <v>2079999</v>
      </c>
      <c r="B548" s="316" t="s">
        <v>469</v>
      </c>
      <c r="C548" s="322">
        <v>309</v>
      </c>
      <c r="D548" s="323">
        <v>1364</v>
      </c>
      <c r="E548" s="63"/>
    </row>
    <row r="549" ht="25" customHeight="1" spans="1:5">
      <c r="A549" s="316">
        <v>208</v>
      </c>
      <c r="B549" s="319" t="s">
        <v>470</v>
      </c>
      <c r="C549" s="320">
        <f>SUM(C550,C569,C577,C579,C588,C592,C602,C611,C618,C626,C635,C640,C643,C646,C649,C652,C655,C659,C663,C671,C674)</f>
        <v>42076</v>
      </c>
      <c r="D549" s="321">
        <f>D550+D569+D579+D602+D610+D617+D625+D639+D642+D645+D648+D651+D654+D658+D662+D673</f>
        <v>39878</v>
      </c>
      <c r="E549" s="63"/>
    </row>
    <row r="550" ht="25" customHeight="1" spans="1:5">
      <c r="A550" s="316">
        <v>20801</v>
      </c>
      <c r="B550" s="319" t="s">
        <v>471</v>
      </c>
      <c r="C550" s="320">
        <f>SUM(C551:C568)</f>
        <v>1850</v>
      </c>
      <c r="D550" s="327">
        <v>1625</v>
      </c>
      <c r="E550" s="63"/>
    </row>
    <row r="551" ht="25" customHeight="1" spans="1:5">
      <c r="A551" s="316">
        <v>2080101</v>
      </c>
      <c r="B551" s="316" t="s">
        <v>102</v>
      </c>
      <c r="C551" s="322">
        <v>367</v>
      </c>
      <c r="D551" s="323">
        <v>531</v>
      </c>
      <c r="E551" s="63"/>
    </row>
    <row r="552" ht="25" customHeight="1" spans="1:5">
      <c r="A552" s="316">
        <v>2080102</v>
      </c>
      <c r="B552" s="316" t="s">
        <v>103</v>
      </c>
      <c r="C552" s="322">
        <v>221</v>
      </c>
      <c r="D552" s="323"/>
      <c r="E552" s="63"/>
    </row>
    <row r="553" ht="25" customHeight="1" spans="1:5">
      <c r="A553" s="316">
        <v>2080103</v>
      </c>
      <c r="B553" s="316" t="s">
        <v>104</v>
      </c>
      <c r="C553" s="322">
        <v>0</v>
      </c>
      <c r="D553" s="323"/>
      <c r="E553" s="63"/>
    </row>
    <row r="554" ht="25" customHeight="1" spans="1:5">
      <c r="A554" s="316">
        <v>2080104</v>
      </c>
      <c r="B554" s="316" t="s">
        <v>472</v>
      </c>
      <c r="C554" s="322">
        <v>590</v>
      </c>
      <c r="D554" s="323">
        <v>626</v>
      </c>
      <c r="E554" s="63"/>
    </row>
    <row r="555" ht="25" customHeight="1" spans="1:5">
      <c r="A555" s="316">
        <v>2080105</v>
      </c>
      <c r="B555" s="316" t="s">
        <v>473</v>
      </c>
      <c r="C555" s="322">
        <v>38</v>
      </c>
      <c r="D555" s="323">
        <v>34</v>
      </c>
      <c r="E555" s="63"/>
    </row>
    <row r="556" ht="25" customHeight="1" spans="1:5">
      <c r="A556" s="316">
        <v>2080106</v>
      </c>
      <c r="B556" s="316" t="s">
        <v>474</v>
      </c>
      <c r="C556" s="322">
        <v>155</v>
      </c>
      <c r="D556" s="323">
        <v>136</v>
      </c>
      <c r="E556" s="63"/>
    </row>
    <row r="557" ht="25" customHeight="1" spans="1:5">
      <c r="A557" s="316">
        <v>2080107</v>
      </c>
      <c r="B557" s="316" t="s">
        <v>475</v>
      </c>
      <c r="C557" s="322">
        <v>32</v>
      </c>
      <c r="D557" s="323"/>
      <c r="E557" s="63"/>
    </row>
    <row r="558" ht="25" customHeight="1" spans="1:5">
      <c r="A558" s="316">
        <v>2080108</v>
      </c>
      <c r="B558" s="316" t="s">
        <v>143</v>
      </c>
      <c r="C558" s="322">
        <v>0</v>
      </c>
      <c r="D558" s="323"/>
      <c r="E558" s="63"/>
    </row>
    <row r="559" ht="25" customHeight="1" spans="1:5">
      <c r="A559" s="316">
        <v>2080109</v>
      </c>
      <c r="B559" s="316" t="s">
        <v>476</v>
      </c>
      <c r="C559" s="322">
        <v>275</v>
      </c>
      <c r="D559" s="323">
        <v>296</v>
      </c>
      <c r="E559" s="63"/>
    </row>
    <row r="560" ht="25" customHeight="1" spans="1:5">
      <c r="A560" s="316">
        <v>2080110</v>
      </c>
      <c r="B560" s="316" t="s">
        <v>477</v>
      </c>
      <c r="C560" s="322">
        <v>0</v>
      </c>
      <c r="D560" s="323"/>
      <c r="E560" s="63"/>
    </row>
    <row r="561" ht="25" customHeight="1" spans="1:5">
      <c r="A561" s="316">
        <v>2080111</v>
      </c>
      <c r="B561" s="316" t="s">
        <v>478</v>
      </c>
      <c r="C561" s="322">
        <v>0</v>
      </c>
      <c r="D561" s="323"/>
      <c r="E561" s="63"/>
    </row>
    <row r="562" ht="25" customHeight="1" spans="1:5">
      <c r="A562" s="316">
        <v>2080112</v>
      </c>
      <c r="B562" s="316" t="s">
        <v>479</v>
      </c>
      <c r="C562" s="322">
        <v>0</v>
      </c>
      <c r="D562" s="323"/>
      <c r="E562" s="63"/>
    </row>
    <row r="563" ht="25" customHeight="1" spans="1:5">
      <c r="A563" s="316">
        <v>2080113</v>
      </c>
      <c r="B563" s="316" t="s">
        <v>480</v>
      </c>
      <c r="C563" s="322">
        <v>0</v>
      </c>
      <c r="D563" s="323"/>
      <c r="E563" s="63"/>
    </row>
    <row r="564" ht="25" customHeight="1" spans="1:5">
      <c r="A564" s="316">
        <v>2080114</v>
      </c>
      <c r="B564" s="316" t="s">
        <v>481</v>
      </c>
      <c r="C564" s="322">
        <v>0</v>
      </c>
      <c r="D564" s="323"/>
      <c r="E564" s="63"/>
    </row>
    <row r="565" ht="25" customHeight="1" spans="1:5">
      <c r="A565" s="316">
        <v>2080115</v>
      </c>
      <c r="B565" s="316" t="s">
        <v>482</v>
      </c>
      <c r="C565" s="322">
        <v>0</v>
      </c>
      <c r="D565" s="323"/>
      <c r="E565" s="63"/>
    </row>
    <row r="566" ht="25" customHeight="1" spans="1:5">
      <c r="A566" s="316">
        <v>2080116</v>
      </c>
      <c r="B566" s="316" t="s">
        <v>483</v>
      </c>
      <c r="C566" s="322">
        <v>0</v>
      </c>
      <c r="D566" s="323"/>
      <c r="E566" s="63"/>
    </row>
    <row r="567" ht="25" customHeight="1" spans="1:5">
      <c r="A567" s="316">
        <v>2080150</v>
      </c>
      <c r="B567" s="316" t="s">
        <v>111</v>
      </c>
      <c r="C567" s="322">
        <v>0</v>
      </c>
      <c r="D567" s="323"/>
      <c r="E567" s="63"/>
    </row>
    <row r="568" ht="25" customHeight="1" spans="1:5">
      <c r="A568" s="316">
        <v>2080199</v>
      </c>
      <c r="B568" s="316" t="s">
        <v>484</v>
      </c>
      <c r="C568" s="322">
        <v>172</v>
      </c>
      <c r="D568" s="323">
        <v>2</v>
      </c>
      <c r="E568" s="63"/>
    </row>
    <row r="569" ht="25" customHeight="1" spans="1:5">
      <c r="A569" s="316">
        <v>20802</v>
      </c>
      <c r="B569" s="319" t="s">
        <v>485</v>
      </c>
      <c r="C569" s="320">
        <f>SUM(C570:C576)</f>
        <v>1825</v>
      </c>
      <c r="D569" s="324">
        <v>487</v>
      </c>
      <c r="E569" s="63"/>
    </row>
    <row r="570" ht="25" customHeight="1" spans="1:5">
      <c r="A570" s="316">
        <v>2080201</v>
      </c>
      <c r="B570" s="316" t="s">
        <v>102</v>
      </c>
      <c r="C570" s="322">
        <v>317</v>
      </c>
      <c r="D570" s="323">
        <v>400</v>
      </c>
      <c r="E570" s="63"/>
    </row>
    <row r="571" ht="25" customHeight="1" spans="1:5">
      <c r="A571" s="316">
        <v>2080202</v>
      </c>
      <c r="B571" s="316" t="s">
        <v>103</v>
      </c>
      <c r="C571" s="322">
        <v>55</v>
      </c>
      <c r="D571" s="323"/>
      <c r="E571" s="63"/>
    </row>
    <row r="572" ht="25" customHeight="1" spans="1:5">
      <c r="A572" s="316">
        <v>2080203</v>
      </c>
      <c r="B572" s="316" t="s">
        <v>104</v>
      </c>
      <c r="C572" s="322">
        <v>0</v>
      </c>
      <c r="D572" s="323"/>
      <c r="E572" s="63"/>
    </row>
    <row r="573" ht="25" customHeight="1" spans="1:5">
      <c r="A573" s="316">
        <v>2080206</v>
      </c>
      <c r="B573" s="316" t="s">
        <v>486</v>
      </c>
      <c r="C573" s="322">
        <v>0</v>
      </c>
      <c r="D573" s="323"/>
      <c r="E573" s="63"/>
    </row>
    <row r="574" ht="25" customHeight="1" spans="1:5">
      <c r="A574" s="316">
        <v>2080207</v>
      </c>
      <c r="B574" s="316" t="s">
        <v>487</v>
      </c>
      <c r="C574" s="322">
        <v>0</v>
      </c>
      <c r="D574" s="323"/>
      <c r="E574" s="63"/>
    </row>
    <row r="575" ht="25" customHeight="1" spans="1:5">
      <c r="A575" s="316">
        <v>2080208</v>
      </c>
      <c r="B575" s="316" t="s">
        <v>488</v>
      </c>
      <c r="C575" s="322">
        <v>877</v>
      </c>
      <c r="D575" s="323"/>
      <c r="E575" s="63"/>
    </row>
    <row r="576" ht="25" customHeight="1" spans="1:5">
      <c r="A576" s="316">
        <v>2080299</v>
      </c>
      <c r="B576" s="316" t="s">
        <v>489</v>
      </c>
      <c r="C576" s="322">
        <v>576</v>
      </c>
      <c r="D576" s="323">
        <v>87</v>
      </c>
      <c r="E576" s="63"/>
    </row>
    <row r="577" ht="25" customHeight="1" spans="1:5">
      <c r="A577" s="316">
        <v>20804</v>
      </c>
      <c r="B577" s="319" t="s">
        <v>490</v>
      </c>
      <c r="C577" s="320">
        <f>C578</f>
        <v>0</v>
      </c>
      <c r="D577" s="327"/>
      <c r="E577" s="63"/>
    </row>
    <row r="578" ht="25" customHeight="1" spans="1:5">
      <c r="A578" s="316">
        <v>2080402</v>
      </c>
      <c r="B578" s="316" t="s">
        <v>491</v>
      </c>
      <c r="C578" s="322">
        <v>0</v>
      </c>
      <c r="D578" s="323"/>
      <c r="E578" s="63"/>
    </row>
    <row r="579" ht="25" customHeight="1" spans="1:5">
      <c r="A579" s="316">
        <v>20805</v>
      </c>
      <c r="B579" s="319" t="s">
        <v>492</v>
      </c>
      <c r="C579" s="320">
        <f>SUM(C580:C587)</f>
        <v>18380</v>
      </c>
      <c r="D579" s="324">
        <v>7902</v>
      </c>
      <c r="E579" s="63"/>
    </row>
    <row r="580" ht="25" customHeight="1" spans="1:5">
      <c r="A580" s="316">
        <v>2080501</v>
      </c>
      <c r="B580" s="316" t="s">
        <v>493</v>
      </c>
      <c r="C580" s="322">
        <v>3905</v>
      </c>
      <c r="D580" s="323">
        <v>9</v>
      </c>
      <c r="E580" s="63"/>
    </row>
    <row r="581" ht="25" customHeight="1" spans="1:5">
      <c r="A581" s="316">
        <v>2080502</v>
      </c>
      <c r="B581" s="316" t="s">
        <v>494</v>
      </c>
      <c r="C581" s="322">
        <v>71</v>
      </c>
      <c r="D581" s="323"/>
      <c r="E581" s="63"/>
    </row>
    <row r="582" ht="25" customHeight="1" spans="1:5">
      <c r="A582" s="316">
        <v>2080503</v>
      </c>
      <c r="B582" s="316" t="s">
        <v>495</v>
      </c>
      <c r="C582" s="322">
        <v>0</v>
      </c>
      <c r="D582" s="323"/>
      <c r="E582" s="63"/>
    </row>
    <row r="583" ht="25" customHeight="1" spans="1:5">
      <c r="A583" s="316">
        <v>2080505</v>
      </c>
      <c r="B583" s="316" t="s">
        <v>496</v>
      </c>
      <c r="C583" s="322">
        <v>8346</v>
      </c>
      <c r="D583" s="323">
        <v>7867</v>
      </c>
      <c r="E583" s="63"/>
    </row>
    <row r="584" ht="25" customHeight="1" spans="1:5">
      <c r="A584" s="316">
        <v>2080506</v>
      </c>
      <c r="B584" s="316" t="s">
        <v>497</v>
      </c>
      <c r="C584" s="322">
        <v>1477</v>
      </c>
      <c r="D584" s="323">
        <v>26</v>
      </c>
      <c r="E584" s="63"/>
    </row>
    <row r="585" ht="25" customHeight="1" spans="1:5">
      <c r="A585" s="316">
        <v>2080507</v>
      </c>
      <c r="B585" s="316" t="s">
        <v>498</v>
      </c>
      <c r="C585" s="322">
        <v>3258</v>
      </c>
      <c r="D585" s="323"/>
      <c r="E585" s="63"/>
    </row>
    <row r="586" ht="25" customHeight="1" spans="1:5">
      <c r="A586" s="316">
        <v>2080508</v>
      </c>
      <c r="B586" s="316" t="s">
        <v>499</v>
      </c>
      <c r="C586" s="322">
        <v>0</v>
      </c>
      <c r="D586" s="323"/>
      <c r="E586" s="63"/>
    </row>
    <row r="587" ht="25" customHeight="1" spans="1:5">
      <c r="A587" s="316">
        <v>2080599</v>
      </c>
      <c r="B587" s="316" t="s">
        <v>500</v>
      </c>
      <c r="C587" s="322">
        <v>1323</v>
      </c>
      <c r="D587" s="323"/>
      <c r="E587" s="63"/>
    </row>
    <row r="588" ht="25" customHeight="1" spans="1:5">
      <c r="A588" s="316">
        <v>20806</v>
      </c>
      <c r="B588" s="319" t="s">
        <v>501</v>
      </c>
      <c r="C588" s="320">
        <f>SUM(C589:C591)</f>
        <v>0</v>
      </c>
      <c r="D588" s="327"/>
      <c r="E588" s="63"/>
    </row>
    <row r="589" ht="25" customHeight="1" spans="1:5">
      <c r="A589" s="316">
        <v>2080601</v>
      </c>
      <c r="B589" s="316" t="s">
        <v>502</v>
      </c>
      <c r="C589" s="322">
        <v>0</v>
      </c>
      <c r="D589" s="323"/>
      <c r="E589" s="63"/>
    </row>
    <row r="590" ht="25" customHeight="1" spans="1:5">
      <c r="A590" s="316">
        <v>2080602</v>
      </c>
      <c r="B590" s="316" t="s">
        <v>503</v>
      </c>
      <c r="C590" s="322">
        <v>0</v>
      </c>
      <c r="D590" s="323"/>
      <c r="E590" s="63"/>
    </row>
    <row r="591" ht="25" customHeight="1" spans="1:5">
      <c r="A591" s="316">
        <v>2080699</v>
      </c>
      <c r="B591" s="316" t="s">
        <v>504</v>
      </c>
      <c r="C591" s="322">
        <v>0</v>
      </c>
      <c r="D591" s="323"/>
      <c r="E591" s="63"/>
    </row>
    <row r="592" ht="25" customHeight="1" spans="1:5">
      <c r="A592" s="316">
        <v>20807</v>
      </c>
      <c r="B592" s="319" t="s">
        <v>505</v>
      </c>
      <c r="C592" s="320">
        <f>SUM(C593:C601)</f>
        <v>1755</v>
      </c>
      <c r="D592" s="327"/>
      <c r="E592" s="63"/>
    </row>
    <row r="593" ht="25" customHeight="1" spans="1:5">
      <c r="A593" s="316">
        <v>2080701</v>
      </c>
      <c r="B593" s="316" t="s">
        <v>506</v>
      </c>
      <c r="C593" s="322">
        <v>0</v>
      </c>
      <c r="D593" s="323"/>
      <c r="E593" s="63"/>
    </row>
    <row r="594" ht="25" customHeight="1" spans="1:5">
      <c r="A594" s="316">
        <v>2080702</v>
      </c>
      <c r="B594" s="316" t="s">
        <v>507</v>
      </c>
      <c r="C594" s="322">
        <v>0</v>
      </c>
      <c r="D594" s="323"/>
      <c r="E594" s="63"/>
    </row>
    <row r="595" ht="25" customHeight="1" spans="1:5">
      <c r="A595" s="316">
        <v>2080704</v>
      </c>
      <c r="B595" s="316" t="s">
        <v>508</v>
      </c>
      <c r="C595" s="322">
        <v>0</v>
      </c>
      <c r="D595" s="323"/>
      <c r="E595" s="63"/>
    </row>
    <row r="596" ht="25" customHeight="1" spans="1:5">
      <c r="A596" s="316">
        <v>2080705</v>
      </c>
      <c r="B596" s="316" t="s">
        <v>509</v>
      </c>
      <c r="C596" s="322">
        <v>0</v>
      </c>
      <c r="D596" s="323"/>
      <c r="E596" s="63"/>
    </row>
    <row r="597" ht="25" customHeight="1" spans="1:5">
      <c r="A597" s="316">
        <v>2080709</v>
      </c>
      <c r="B597" s="316" t="s">
        <v>510</v>
      </c>
      <c r="C597" s="322">
        <v>0</v>
      </c>
      <c r="D597" s="323"/>
      <c r="E597" s="63"/>
    </row>
    <row r="598" ht="25" customHeight="1" spans="1:5">
      <c r="A598" s="316">
        <v>2080711</v>
      </c>
      <c r="B598" s="316" t="s">
        <v>511</v>
      </c>
      <c r="C598" s="322">
        <v>0</v>
      </c>
      <c r="D598" s="323"/>
      <c r="E598" s="63"/>
    </row>
    <row r="599" ht="25" customHeight="1" spans="1:5">
      <c r="A599" s="316">
        <v>2080712</v>
      </c>
      <c r="B599" s="316" t="s">
        <v>512</v>
      </c>
      <c r="C599" s="322">
        <v>0</v>
      </c>
      <c r="D599" s="323"/>
      <c r="E599" s="63"/>
    </row>
    <row r="600" ht="25" customHeight="1" spans="1:5">
      <c r="A600" s="316">
        <v>2080713</v>
      </c>
      <c r="B600" s="316" t="s">
        <v>513</v>
      </c>
      <c r="C600" s="322">
        <v>0</v>
      </c>
      <c r="D600" s="323"/>
      <c r="E600" s="63"/>
    </row>
    <row r="601" ht="25" customHeight="1" spans="1:5">
      <c r="A601" s="316">
        <v>2080799</v>
      </c>
      <c r="B601" s="316" t="s">
        <v>514</v>
      </c>
      <c r="C601" s="322">
        <v>1755</v>
      </c>
      <c r="D601" s="323"/>
      <c r="E601" s="63"/>
    </row>
    <row r="602" ht="25" customHeight="1" spans="1:5">
      <c r="A602" s="316">
        <v>20808</v>
      </c>
      <c r="B602" s="319" t="s">
        <v>515</v>
      </c>
      <c r="C602" s="320">
        <f>SUM(C603:C610)</f>
        <v>2795</v>
      </c>
      <c r="D602" s="324">
        <v>5</v>
      </c>
      <c r="E602" s="63"/>
    </row>
    <row r="603" ht="25" customHeight="1" spans="1:5">
      <c r="A603" s="316">
        <v>2080801</v>
      </c>
      <c r="B603" s="316" t="s">
        <v>516</v>
      </c>
      <c r="C603" s="322">
        <v>1040</v>
      </c>
      <c r="D603" s="323"/>
      <c r="E603" s="63"/>
    </row>
    <row r="604" ht="25" customHeight="1" spans="1:5">
      <c r="A604" s="316">
        <v>2080802</v>
      </c>
      <c r="B604" s="316" t="s">
        <v>517</v>
      </c>
      <c r="C604" s="322">
        <v>111</v>
      </c>
      <c r="D604" s="323">
        <v>5</v>
      </c>
      <c r="E604" s="63"/>
    </row>
    <row r="605" ht="25" customHeight="1" spans="1:5">
      <c r="A605" s="316">
        <v>2080803</v>
      </c>
      <c r="B605" s="316" t="s">
        <v>518</v>
      </c>
      <c r="C605" s="322">
        <v>0</v>
      </c>
      <c r="D605" s="323"/>
      <c r="E605" s="63"/>
    </row>
    <row r="606" ht="25" customHeight="1" spans="1:5">
      <c r="A606" s="316">
        <v>2080805</v>
      </c>
      <c r="B606" s="316" t="s">
        <v>519</v>
      </c>
      <c r="C606" s="322">
        <v>169</v>
      </c>
      <c r="D606" s="323"/>
      <c r="E606" s="63"/>
    </row>
    <row r="607" ht="25" customHeight="1" spans="1:5">
      <c r="A607" s="316">
        <v>2080806</v>
      </c>
      <c r="B607" s="316" t="s">
        <v>520</v>
      </c>
      <c r="C607" s="322">
        <v>0</v>
      </c>
      <c r="D607" s="323"/>
      <c r="E607" s="63"/>
    </row>
    <row r="608" ht="25" customHeight="1" spans="1:5">
      <c r="A608" s="316">
        <v>2080807</v>
      </c>
      <c r="B608" s="316" t="s">
        <v>521</v>
      </c>
      <c r="C608" s="322">
        <v>0</v>
      </c>
      <c r="D608" s="323"/>
      <c r="E608" s="63"/>
    </row>
    <row r="609" ht="25" customHeight="1" spans="1:5">
      <c r="A609" s="316">
        <v>2080808</v>
      </c>
      <c r="B609" s="316" t="s">
        <v>522</v>
      </c>
      <c r="C609" s="322">
        <v>0</v>
      </c>
      <c r="D609" s="323"/>
      <c r="E609" s="63"/>
    </row>
    <row r="610" ht="25" customHeight="1" spans="1:5">
      <c r="A610" s="316">
        <v>2080899</v>
      </c>
      <c r="B610" s="316" t="s">
        <v>523</v>
      </c>
      <c r="C610" s="322">
        <v>1475</v>
      </c>
      <c r="D610" s="324"/>
      <c r="E610" s="63"/>
    </row>
    <row r="611" ht="25" customHeight="1" spans="1:5">
      <c r="A611" s="316">
        <v>20809</v>
      </c>
      <c r="B611" s="319" t="s">
        <v>524</v>
      </c>
      <c r="C611" s="320">
        <f>SUM(C612:C617)</f>
        <v>471</v>
      </c>
      <c r="D611" s="323"/>
      <c r="E611" s="63"/>
    </row>
    <row r="612" ht="25" customHeight="1" spans="1:5">
      <c r="A612" s="316">
        <v>2080901</v>
      </c>
      <c r="B612" s="316" t="s">
        <v>525</v>
      </c>
      <c r="C612" s="322">
        <v>103</v>
      </c>
      <c r="D612" s="323"/>
      <c r="E612" s="63"/>
    </row>
    <row r="613" ht="25" customHeight="1" spans="1:5">
      <c r="A613" s="316">
        <v>2080902</v>
      </c>
      <c r="B613" s="316" t="s">
        <v>526</v>
      </c>
      <c r="C613" s="322">
        <v>3</v>
      </c>
      <c r="D613" s="323"/>
      <c r="E613" s="63"/>
    </row>
    <row r="614" ht="25" customHeight="1" spans="1:5">
      <c r="A614" s="316">
        <v>2080903</v>
      </c>
      <c r="B614" s="316" t="s">
        <v>527</v>
      </c>
      <c r="C614" s="322">
        <v>0</v>
      </c>
      <c r="D614" s="323"/>
      <c r="E614" s="63"/>
    </row>
    <row r="615" ht="25" customHeight="1" spans="1:5">
      <c r="A615" s="316">
        <v>2080904</v>
      </c>
      <c r="B615" s="316" t="s">
        <v>528</v>
      </c>
      <c r="C615" s="322">
        <v>35</v>
      </c>
      <c r="D615" s="323"/>
      <c r="E615" s="63"/>
    </row>
    <row r="616" ht="25" customHeight="1" spans="1:5">
      <c r="A616" s="316">
        <v>2080905</v>
      </c>
      <c r="B616" s="316" t="s">
        <v>529</v>
      </c>
      <c r="C616" s="322">
        <v>59</v>
      </c>
      <c r="D616" s="323"/>
      <c r="E616" s="63"/>
    </row>
    <row r="617" ht="25" customHeight="1" spans="1:5">
      <c r="A617" s="316">
        <v>2080999</v>
      </c>
      <c r="B617" s="316" t="s">
        <v>530</v>
      </c>
      <c r="C617" s="322">
        <v>271</v>
      </c>
      <c r="D617" s="324">
        <v>45</v>
      </c>
      <c r="E617" s="63"/>
    </row>
    <row r="618" ht="25" customHeight="1" spans="1:5">
      <c r="A618" s="316">
        <v>20810</v>
      </c>
      <c r="B618" s="319" t="s">
        <v>531</v>
      </c>
      <c r="C618" s="320">
        <f>SUM(C619:C625)</f>
        <v>201</v>
      </c>
      <c r="D618" s="323">
        <v>9</v>
      </c>
      <c r="E618" s="63"/>
    </row>
    <row r="619" ht="25" customHeight="1" spans="1:5">
      <c r="A619" s="316">
        <v>2081001</v>
      </c>
      <c r="B619" s="316" t="s">
        <v>532</v>
      </c>
      <c r="C619" s="322">
        <v>107</v>
      </c>
      <c r="D619" s="323">
        <v>27</v>
      </c>
      <c r="E619" s="63"/>
    </row>
    <row r="620" ht="25" customHeight="1" spans="1:5">
      <c r="A620" s="316">
        <v>2081002</v>
      </c>
      <c r="B620" s="316" t="s">
        <v>533</v>
      </c>
      <c r="C620" s="322">
        <v>49</v>
      </c>
      <c r="D620" s="323"/>
      <c r="E620" s="63"/>
    </row>
    <row r="621" ht="25" customHeight="1" spans="1:5">
      <c r="A621" s="316">
        <v>2081003</v>
      </c>
      <c r="B621" s="316" t="s">
        <v>534</v>
      </c>
      <c r="C621" s="322">
        <v>0</v>
      </c>
      <c r="D621" s="323"/>
      <c r="E621" s="63"/>
    </row>
    <row r="622" ht="25" customHeight="1" spans="1:5">
      <c r="A622" s="316">
        <v>2081004</v>
      </c>
      <c r="B622" s="316" t="s">
        <v>535</v>
      </c>
      <c r="C622" s="322">
        <v>0</v>
      </c>
      <c r="D622" s="323"/>
      <c r="E622" s="63"/>
    </row>
    <row r="623" ht="25" customHeight="1" spans="1:5">
      <c r="A623" s="316">
        <v>2081005</v>
      </c>
      <c r="B623" s="316" t="s">
        <v>536</v>
      </c>
      <c r="C623" s="322">
        <v>0</v>
      </c>
      <c r="D623" s="323">
        <v>9</v>
      </c>
      <c r="E623" s="63"/>
    </row>
    <row r="624" ht="25" customHeight="1" spans="1:5">
      <c r="A624" s="316">
        <v>2081006</v>
      </c>
      <c r="B624" s="316" t="s">
        <v>537</v>
      </c>
      <c r="C624" s="322">
        <v>40</v>
      </c>
      <c r="D624" s="323"/>
      <c r="E624" s="63"/>
    </row>
    <row r="625" ht="25" customHeight="1" spans="1:5">
      <c r="A625" s="316">
        <v>2081099</v>
      </c>
      <c r="B625" s="316" t="s">
        <v>538</v>
      </c>
      <c r="C625" s="322">
        <v>5</v>
      </c>
      <c r="D625" s="324">
        <v>88</v>
      </c>
      <c r="E625" s="63"/>
    </row>
    <row r="626" ht="25" customHeight="1" spans="1:5">
      <c r="A626" s="316">
        <v>20811</v>
      </c>
      <c r="B626" s="319" t="s">
        <v>539</v>
      </c>
      <c r="C626" s="320">
        <f>SUM(C627:C634)</f>
        <v>1690</v>
      </c>
      <c r="D626" s="323">
        <v>88</v>
      </c>
      <c r="E626" s="63"/>
    </row>
    <row r="627" ht="25" customHeight="1" spans="1:5">
      <c r="A627" s="316">
        <v>2081101</v>
      </c>
      <c r="B627" s="316" t="s">
        <v>102</v>
      </c>
      <c r="C627" s="322">
        <v>75</v>
      </c>
      <c r="D627" s="323"/>
      <c r="E627" s="63"/>
    </row>
    <row r="628" ht="25" customHeight="1" spans="1:5">
      <c r="A628" s="316">
        <v>2081102</v>
      </c>
      <c r="B628" s="316" t="s">
        <v>103</v>
      </c>
      <c r="C628" s="322">
        <v>0</v>
      </c>
      <c r="D628" s="323"/>
      <c r="E628" s="63"/>
    </row>
    <row r="629" ht="25" customHeight="1" spans="1:5">
      <c r="A629" s="316">
        <v>2081103</v>
      </c>
      <c r="B629" s="316" t="s">
        <v>104</v>
      </c>
      <c r="C629" s="322">
        <v>0</v>
      </c>
      <c r="D629" s="323"/>
      <c r="E629" s="63"/>
    </row>
    <row r="630" ht="25" customHeight="1" spans="1:5">
      <c r="A630" s="316">
        <v>2081104</v>
      </c>
      <c r="B630" s="316" t="s">
        <v>540</v>
      </c>
      <c r="C630" s="322">
        <v>44</v>
      </c>
      <c r="D630" s="323"/>
      <c r="E630" s="63"/>
    </row>
    <row r="631" ht="25" customHeight="1" spans="1:5">
      <c r="A631" s="316">
        <v>2081105</v>
      </c>
      <c r="B631" s="316" t="s">
        <v>541</v>
      </c>
      <c r="C631" s="322">
        <v>31</v>
      </c>
      <c r="D631" s="323"/>
      <c r="E631" s="63"/>
    </row>
    <row r="632" ht="25" customHeight="1" spans="1:5">
      <c r="A632" s="316">
        <v>2081106</v>
      </c>
      <c r="B632" s="316" t="s">
        <v>542</v>
      </c>
      <c r="C632" s="322">
        <v>0</v>
      </c>
      <c r="D632" s="323"/>
      <c r="E632" s="63"/>
    </row>
    <row r="633" ht="25" customHeight="1" spans="1:5">
      <c r="A633" s="316">
        <v>2081107</v>
      </c>
      <c r="B633" s="316" t="s">
        <v>543</v>
      </c>
      <c r="C633" s="322">
        <v>506</v>
      </c>
      <c r="D633" s="323"/>
      <c r="E633" s="63"/>
    </row>
    <row r="634" ht="25" customHeight="1" spans="1:5">
      <c r="A634" s="316">
        <v>2081199</v>
      </c>
      <c r="B634" s="316" t="s">
        <v>544</v>
      </c>
      <c r="C634" s="322">
        <v>1034</v>
      </c>
      <c r="D634" s="327"/>
      <c r="E634" s="63"/>
    </row>
    <row r="635" ht="25" customHeight="1" spans="1:5">
      <c r="A635" s="316">
        <v>20816</v>
      </c>
      <c r="B635" s="319" t="s">
        <v>545</v>
      </c>
      <c r="C635" s="320">
        <f>SUM(C636:C639)</f>
        <v>0</v>
      </c>
      <c r="D635" s="323"/>
      <c r="E635" s="63"/>
    </row>
    <row r="636" ht="25" customHeight="1" spans="1:5">
      <c r="A636" s="316">
        <v>2081601</v>
      </c>
      <c r="B636" s="316" t="s">
        <v>102</v>
      </c>
      <c r="C636" s="322">
        <v>0</v>
      </c>
      <c r="D636" s="323"/>
      <c r="E636" s="63"/>
    </row>
    <row r="637" ht="25" customHeight="1" spans="1:5">
      <c r="A637" s="316">
        <v>2081602</v>
      </c>
      <c r="B637" s="316" t="s">
        <v>103</v>
      </c>
      <c r="C637" s="322">
        <v>0</v>
      </c>
      <c r="D637" s="323"/>
      <c r="E637" s="63"/>
    </row>
    <row r="638" ht="25" customHeight="1" spans="1:5">
      <c r="A638" s="316">
        <v>2081603</v>
      </c>
      <c r="B638" s="316" t="s">
        <v>104</v>
      </c>
      <c r="C638" s="322">
        <v>0</v>
      </c>
      <c r="D638" s="323"/>
      <c r="E638" s="63"/>
    </row>
    <row r="639" ht="25" customHeight="1" spans="1:5">
      <c r="A639" s="316">
        <v>2081699</v>
      </c>
      <c r="B639" s="316" t="s">
        <v>546</v>
      </c>
      <c r="C639" s="322">
        <v>0</v>
      </c>
      <c r="D639" s="324"/>
      <c r="E639" s="63"/>
    </row>
    <row r="640" ht="25" customHeight="1" spans="1:5">
      <c r="A640" s="316">
        <v>20819</v>
      </c>
      <c r="B640" s="319" t="s">
        <v>547</v>
      </c>
      <c r="C640" s="320">
        <f>SUM(C641:C642)</f>
        <v>5289</v>
      </c>
      <c r="D640" s="323"/>
      <c r="E640" s="63"/>
    </row>
    <row r="641" ht="25" customHeight="1" spans="1:5">
      <c r="A641" s="316">
        <v>2081901</v>
      </c>
      <c r="B641" s="316" t="s">
        <v>548</v>
      </c>
      <c r="C641" s="322">
        <v>4459</v>
      </c>
      <c r="D641" s="323"/>
      <c r="E641" s="63"/>
    </row>
    <row r="642" ht="25" customHeight="1" spans="1:5">
      <c r="A642" s="316">
        <v>2081902</v>
      </c>
      <c r="B642" s="316" t="s">
        <v>549</v>
      </c>
      <c r="C642" s="322">
        <v>830</v>
      </c>
      <c r="D642" s="324"/>
      <c r="E642" s="63"/>
    </row>
    <row r="643" ht="25" customHeight="1" spans="1:5">
      <c r="A643" s="316">
        <v>20820</v>
      </c>
      <c r="B643" s="319" t="s">
        <v>550</v>
      </c>
      <c r="C643" s="320">
        <f>SUM(C644:C645)</f>
        <v>198</v>
      </c>
      <c r="D643" s="323"/>
      <c r="E643" s="63"/>
    </row>
    <row r="644" ht="25" customHeight="1" spans="1:5">
      <c r="A644" s="316">
        <v>2082001</v>
      </c>
      <c r="B644" s="316" t="s">
        <v>551</v>
      </c>
      <c r="C644" s="322">
        <v>198</v>
      </c>
      <c r="D644" s="323"/>
      <c r="E644" s="63"/>
    </row>
    <row r="645" ht="25" customHeight="1" spans="1:5">
      <c r="A645" s="316">
        <v>2082002</v>
      </c>
      <c r="B645" s="316" t="s">
        <v>552</v>
      </c>
      <c r="C645" s="322">
        <v>0</v>
      </c>
      <c r="D645" s="324"/>
      <c r="E645" s="63"/>
    </row>
    <row r="646" ht="25" customHeight="1" spans="1:5">
      <c r="A646" s="316">
        <v>20821</v>
      </c>
      <c r="B646" s="319" t="s">
        <v>553</v>
      </c>
      <c r="C646" s="320">
        <f>SUM(C647:C648)</f>
        <v>403</v>
      </c>
      <c r="D646" s="323"/>
      <c r="E646" s="63"/>
    </row>
    <row r="647" ht="25" customHeight="1" spans="1:5">
      <c r="A647" s="316">
        <v>2082101</v>
      </c>
      <c r="B647" s="316" t="s">
        <v>554</v>
      </c>
      <c r="C647" s="322">
        <v>403</v>
      </c>
      <c r="D647" s="323"/>
      <c r="E647" s="63"/>
    </row>
    <row r="648" ht="25" customHeight="1" spans="1:5">
      <c r="A648" s="316">
        <v>2082102</v>
      </c>
      <c r="B648" s="316" t="s">
        <v>555</v>
      </c>
      <c r="C648" s="322">
        <v>0</v>
      </c>
      <c r="D648" s="324"/>
      <c r="E648" s="63"/>
    </row>
    <row r="649" ht="25" customHeight="1" spans="1:5">
      <c r="A649" s="316">
        <v>20824</v>
      </c>
      <c r="B649" s="319" t="s">
        <v>556</v>
      </c>
      <c r="C649" s="320">
        <f>SUM(C650:C651)</f>
        <v>33</v>
      </c>
      <c r="D649" s="323"/>
      <c r="E649" s="63"/>
    </row>
    <row r="650" ht="25" customHeight="1" spans="1:5">
      <c r="A650" s="316">
        <v>2082401</v>
      </c>
      <c r="B650" s="316" t="s">
        <v>557</v>
      </c>
      <c r="C650" s="322">
        <v>0</v>
      </c>
      <c r="D650" s="323"/>
      <c r="E650" s="63"/>
    </row>
    <row r="651" ht="25" customHeight="1" spans="1:5">
      <c r="A651" s="316">
        <v>2082402</v>
      </c>
      <c r="B651" s="316" t="s">
        <v>558</v>
      </c>
      <c r="C651" s="322">
        <v>33</v>
      </c>
      <c r="D651" s="324"/>
      <c r="E651" s="63"/>
    </row>
    <row r="652" ht="25" customHeight="1" spans="1:5">
      <c r="A652" s="316">
        <v>20825</v>
      </c>
      <c r="B652" s="319" t="s">
        <v>559</v>
      </c>
      <c r="C652" s="320">
        <f>SUM(C653:C654)</f>
        <v>205</v>
      </c>
      <c r="D652" s="323"/>
      <c r="E652" s="63"/>
    </row>
    <row r="653" ht="25" customHeight="1" spans="1:5">
      <c r="A653" s="316">
        <v>2082501</v>
      </c>
      <c r="B653" s="316" t="s">
        <v>560</v>
      </c>
      <c r="C653" s="322">
        <v>0</v>
      </c>
      <c r="D653" s="323"/>
      <c r="E653" s="63"/>
    </row>
    <row r="654" ht="25" customHeight="1" spans="1:5">
      <c r="A654" s="316">
        <v>2082502</v>
      </c>
      <c r="B654" s="316" t="s">
        <v>561</v>
      </c>
      <c r="C654" s="322">
        <v>205</v>
      </c>
      <c r="D654" s="324"/>
      <c r="E654" s="63"/>
    </row>
    <row r="655" ht="25" customHeight="1" spans="1:5">
      <c r="A655" s="316">
        <v>20826</v>
      </c>
      <c r="B655" s="319" t="s">
        <v>562</v>
      </c>
      <c r="C655" s="320">
        <f>SUM(C656:C658)</f>
        <v>5160</v>
      </c>
      <c r="D655" s="323"/>
      <c r="E655" s="63"/>
    </row>
    <row r="656" ht="25" customHeight="1" spans="1:5">
      <c r="A656" s="316">
        <v>2082601</v>
      </c>
      <c r="B656" s="316" t="s">
        <v>563</v>
      </c>
      <c r="C656" s="322">
        <v>0</v>
      </c>
      <c r="D656" s="323"/>
      <c r="E656" s="63"/>
    </row>
    <row r="657" ht="25" customHeight="1" spans="1:5">
      <c r="A657" s="316">
        <v>2082602</v>
      </c>
      <c r="B657" s="316" t="s">
        <v>564</v>
      </c>
      <c r="C657" s="322">
        <v>5054</v>
      </c>
      <c r="D657" s="323"/>
      <c r="E657" s="63"/>
    </row>
    <row r="658" ht="25" customHeight="1" spans="1:5">
      <c r="A658" s="316">
        <v>2082699</v>
      </c>
      <c r="B658" s="316" t="s">
        <v>565</v>
      </c>
      <c r="C658" s="322">
        <v>106</v>
      </c>
      <c r="D658" s="324">
        <f>D659+D660+D661</f>
        <v>501</v>
      </c>
      <c r="E658" s="63"/>
    </row>
    <row r="659" ht="25" customHeight="1" spans="1:5">
      <c r="A659" s="316">
        <v>20827</v>
      </c>
      <c r="B659" s="319" t="s">
        <v>566</v>
      </c>
      <c r="C659" s="320">
        <f>SUM(C660:C662)</f>
        <v>528</v>
      </c>
      <c r="D659" s="323">
        <v>258</v>
      </c>
      <c r="E659" s="63"/>
    </row>
    <row r="660" ht="25" customHeight="1" spans="1:5">
      <c r="A660" s="316">
        <v>2082701</v>
      </c>
      <c r="B660" s="316" t="s">
        <v>567</v>
      </c>
      <c r="C660" s="322">
        <v>253</v>
      </c>
      <c r="D660" s="323">
        <v>236</v>
      </c>
      <c r="E660" s="63"/>
    </row>
    <row r="661" ht="25" customHeight="1" spans="1:5">
      <c r="A661" s="316">
        <v>2082702</v>
      </c>
      <c r="B661" s="316" t="s">
        <v>568</v>
      </c>
      <c r="C661" s="322">
        <v>275</v>
      </c>
      <c r="D661" s="323">
        <v>7</v>
      </c>
      <c r="E661" s="63"/>
    </row>
    <row r="662" ht="25" customHeight="1" spans="1:5">
      <c r="A662" s="316">
        <v>2082799</v>
      </c>
      <c r="B662" s="316" t="s">
        <v>569</v>
      </c>
      <c r="C662" s="322">
        <v>0</v>
      </c>
      <c r="D662" s="324">
        <v>749</v>
      </c>
      <c r="E662" s="63"/>
    </row>
    <row r="663" ht="25" customHeight="1" spans="1:5">
      <c r="A663" s="316">
        <v>20828</v>
      </c>
      <c r="B663" s="319" t="s">
        <v>570</v>
      </c>
      <c r="C663" s="320">
        <f>SUM(C664:C670)</f>
        <v>436</v>
      </c>
      <c r="D663" s="323">
        <v>453</v>
      </c>
      <c r="E663" s="63"/>
    </row>
    <row r="664" ht="25" customHeight="1" spans="1:5">
      <c r="A664" s="316">
        <v>2082801</v>
      </c>
      <c r="B664" s="316" t="s">
        <v>102</v>
      </c>
      <c r="C664" s="322">
        <v>193</v>
      </c>
      <c r="D664" s="323"/>
      <c r="E664" s="63"/>
    </row>
    <row r="665" ht="25" customHeight="1" spans="1:5">
      <c r="A665" s="316">
        <v>2082802</v>
      </c>
      <c r="B665" s="316" t="s">
        <v>103</v>
      </c>
      <c r="C665" s="322">
        <v>0</v>
      </c>
      <c r="D665" s="323"/>
      <c r="E665" s="63"/>
    </row>
    <row r="666" ht="25" customHeight="1" spans="1:5">
      <c r="A666" s="316">
        <v>2082803</v>
      </c>
      <c r="B666" s="316" t="s">
        <v>104</v>
      </c>
      <c r="C666" s="322">
        <v>0</v>
      </c>
      <c r="D666" s="323"/>
      <c r="E666" s="63"/>
    </row>
    <row r="667" ht="25" customHeight="1" spans="1:5">
      <c r="A667" s="316">
        <v>2082804</v>
      </c>
      <c r="B667" s="316" t="s">
        <v>571</v>
      </c>
      <c r="C667" s="322">
        <v>0</v>
      </c>
      <c r="D667" s="323"/>
      <c r="E667" s="63"/>
    </row>
    <row r="668" ht="25" customHeight="1" spans="1:5">
      <c r="A668" s="316">
        <v>2082805</v>
      </c>
      <c r="B668" s="316" t="s">
        <v>572</v>
      </c>
      <c r="C668" s="322">
        <v>0</v>
      </c>
      <c r="D668" s="323">
        <v>296</v>
      </c>
      <c r="E668" s="63"/>
    </row>
    <row r="669" ht="25" customHeight="1" spans="1:5">
      <c r="A669" s="316">
        <v>2082850</v>
      </c>
      <c r="B669" s="316" t="s">
        <v>111</v>
      </c>
      <c r="C669" s="322">
        <v>233</v>
      </c>
      <c r="D669" s="323"/>
      <c r="E669" s="63"/>
    </row>
    <row r="670" ht="25" customHeight="1" spans="1:5">
      <c r="A670" s="316">
        <v>2082899</v>
      </c>
      <c r="B670" s="316" t="s">
        <v>573</v>
      </c>
      <c r="C670" s="322">
        <v>10</v>
      </c>
      <c r="D670" s="324"/>
      <c r="E670" s="63"/>
    </row>
    <row r="671" ht="25" customHeight="1" spans="1:5">
      <c r="A671" s="316">
        <v>20830</v>
      </c>
      <c r="B671" s="319" t="s">
        <v>574</v>
      </c>
      <c r="C671" s="320">
        <f>SUM(C672:C673)</f>
        <v>65</v>
      </c>
      <c r="D671" s="323"/>
      <c r="E671" s="63"/>
    </row>
    <row r="672" ht="25" customHeight="1" spans="1:5">
      <c r="A672" s="316">
        <v>2083001</v>
      </c>
      <c r="B672" s="316" t="s">
        <v>575</v>
      </c>
      <c r="C672" s="322">
        <v>65</v>
      </c>
      <c r="D672" s="323"/>
      <c r="E672" s="63"/>
    </row>
    <row r="673" ht="25" customHeight="1" spans="1:5">
      <c r="A673" s="316">
        <v>2083099</v>
      </c>
      <c r="B673" s="316" t="s">
        <v>576</v>
      </c>
      <c r="C673" s="322">
        <v>0</v>
      </c>
      <c r="D673" s="321">
        <v>28476</v>
      </c>
      <c r="E673" s="63"/>
    </row>
    <row r="674" ht="25" customHeight="1" spans="1:5">
      <c r="A674" s="316">
        <v>20899</v>
      </c>
      <c r="B674" s="319" t="s">
        <v>577</v>
      </c>
      <c r="C674" s="320">
        <f>C675</f>
        <v>792</v>
      </c>
      <c r="D674" s="325"/>
      <c r="E674" s="63"/>
    </row>
    <row r="675" ht="25" customHeight="1" spans="1:5">
      <c r="A675" s="316">
        <v>2089999</v>
      </c>
      <c r="B675" s="316" t="s">
        <v>578</v>
      </c>
      <c r="C675" s="322">
        <v>792</v>
      </c>
      <c r="D675" s="325"/>
      <c r="E675" s="63"/>
    </row>
    <row r="676" ht="25" customHeight="1" spans="1:5">
      <c r="A676" s="316">
        <v>210</v>
      </c>
      <c r="B676" s="319" t="s">
        <v>579</v>
      </c>
      <c r="C676" s="320">
        <f>SUM(C677,C682,C697,C701,C713,C716,C720,C725,C729,C733,C736,C745,C747)</f>
        <v>29377</v>
      </c>
      <c r="D676" s="321">
        <f>D677+D682+D697+D701+D720+D725+D729+D736+D747</f>
        <v>33927</v>
      </c>
      <c r="E676" s="63"/>
    </row>
    <row r="677" ht="25" customHeight="1" spans="1:5">
      <c r="A677" s="316">
        <v>21001</v>
      </c>
      <c r="B677" s="319" t="s">
        <v>580</v>
      </c>
      <c r="C677" s="320">
        <f>SUM(C678:C681)</f>
        <v>1164</v>
      </c>
      <c r="D677" s="324">
        <f>D678+D695</f>
        <v>1938</v>
      </c>
      <c r="E677" s="63"/>
    </row>
    <row r="678" ht="25" customHeight="1" spans="1:5">
      <c r="A678" s="316">
        <v>2100101</v>
      </c>
      <c r="B678" s="316" t="s">
        <v>102</v>
      </c>
      <c r="C678" s="322">
        <v>1051</v>
      </c>
      <c r="D678" s="323">
        <v>1938</v>
      </c>
      <c r="E678" s="63"/>
    </row>
    <row r="679" ht="25" customHeight="1" spans="1:5">
      <c r="A679" s="316">
        <v>2100102</v>
      </c>
      <c r="B679" s="316" t="s">
        <v>103</v>
      </c>
      <c r="C679" s="322">
        <v>0</v>
      </c>
      <c r="D679" s="323"/>
      <c r="E679" s="63"/>
    </row>
    <row r="680" ht="25" customHeight="1" spans="1:5">
      <c r="A680" s="316">
        <v>2100103</v>
      </c>
      <c r="B680" s="316" t="s">
        <v>104</v>
      </c>
      <c r="C680" s="322">
        <v>0</v>
      </c>
      <c r="D680" s="323"/>
      <c r="E680" s="63"/>
    </row>
    <row r="681" ht="25" customHeight="1" spans="1:5">
      <c r="A681" s="316">
        <v>2100199</v>
      </c>
      <c r="B681" s="316" t="s">
        <v>581</v>
      </c>
      <c r="C681" s="322">
        <v>113</v>
      </c>
      <c r="D681" s="323"/>
      <c r="E681" s="63"/>
    </row>
    <row r="682" ht="25" customHeight="1" spans="1:5">
      <c r="A682" s="316">
        <v>21002</v>
      </c>
      <c r="B682" s="319" t="s">
        <v>582</v>
      </c>
      <c r="C682" s="320">
        <f>SUM(C683:C696)</f>
        <v>933</v>
      </c>
      <c r="D682" s="324"/>
      <c r="E682" s="63"/>
    </row>
    <row r="683" ht="25" customHeight="1" spans="1:5">
      <c r="A683" s="316">
        <v>2100201</v>
      </c>
      <c r="B683" s="316" t="s">
        <v>583</v>
      </c>
      <c r="C683" s="322">
        <v>504</v>
      </c>
      <c r="D683" s="323"/>
      <c r="E683" s="63"/>
    </row>
    <row r="684" ht="25" customHeight="1" spans="1:5">
      <c r="A684" s="316">
        <v>2100202</v>
      </c>
      <c r="B684" s="316" t="s">
        <v>584</v>
      </c>
      <c r="C684" s="322">
        <v>0</v>
      </c>
      <c r="D684" s="323"/>
      <c r="E684" s="63"/>
    </row>
    <row r="685" ht="25" customHeight="1" spans="1:5">
      <c r="A685" s="316">
        <v>2100203</v>
      </c>
      <c r="B685" s="316" t="s">
        <v>585</v>
      </c>
      <c r="C685" s="322">
        <v>8</v>
      </c>
      <c r="D685" s="323"/>
      <c r="E685" s="63"/>
    </row>
    <row r="686" ht="25" customHeight="1" spans="1:5">
      <c r="A686" s="316">
        <v>2100204</v>
      </c>
      <c r="B686" s="316" t="s">
        <v>586</v>
      </c>
      <c r="C686" s="322">
        <v>0</v>
      </c>
      <c r="D686" s="323"/>
      <c r="E686" s="63"/>
    </row>
    <row r="687" ht="25" customHeight="1" spans="1:5">
      <c r="A687" s="316">
        <v>2100205</v>
      </c>
      <c r="B687" s="316" t="s">
        <v>587</v>
      </c>
      <c r="C687" s="322">
        <v>0</v>
      </c>
      <c r="D687" s="323"/>
      <c r="E687" s="63"/>
    </row>
    <row r="688" ht="25" customHeight="1" spans="1:5">
      <c r="A688" s="316">
        <v>2100206</v>
      </c>
      <c r="B688" s="316" t="s">
        <v>588</v>
      </c>
      <c r="C688" s="322">
        <v>0</v>
      </c>
      <c r="D688" s="323"/>
      <c r="E688" s="63"/>
    </row>
    <row r="689" ht="25" customHeight="1" spans="1:5">
      <c r="A689" s="316">
        <v>2100207</v>
      </c>
      <c r="B689" s="316" t="s">
        <v>589</v>
      </c>
      <c r="C689" s="322">
        <v>0</v>
      </c>
      <c r="D689" s="323"/>
      <c r="E689" s="63"/>
    </row>
    <row r="690" ht="25" customHeight="1" spans="1:5">
      <c r="A690" s="316">
        <v>2100208</v>
      </c>
      <c r="B690" s="316" t="s">
        <v>590</v>
      </c>
      <c r="C690" s="322">
        <v>0</v>
      </c>
      <c r="D690" s="323"/>
      <c r="E690" s="63"/>
    </row>
    <row r="691" ht="25" customHeight="1" spans="1:5">
      <c r="A691" s="316">
        <v>2100209</v>
      </c>
      <c r="B691" s="316" t="s">
        <v>591</v>
      </c>
      <c r="C691" s="322">
        <v>0</v>
      </c>
      <c r="D691" s="323"/>
      <c r="E691" s="63"/>
    </row>
    <row r="692" ht="25" customHeight="1" spans="1:5">
      <c r="A692" s="316">
        <v>2100210</v>
      </c>
      <c r="B692" s="316" t="s">
        <v>592</v>
      </c>
      <c r="C692" s="322">
        <v>0</v>
      </c>
      <c r="D692" s="323"/>
      <c r="E692" s="63"/>
    </row>
    <row r="693" ht="25" customHeight="1" spans="1:5">
      <c r="A693" s="316">
        <v>2100211</v>
      </c>
      <c r="B693" s="316" t="s">
        <v>593</v>
      </c>
      <c r="C693" s="322">
        <v>0</v>
      </c>
      <c r="D693" s="323"/>
      <c r="E693" s="63"/>
    </row>
    <row r="694" ht="25" customHeight="1" spans="1:5">
      <c r="A694" s="316">
        <v>2100212</v>
      </c>
      <c r="B694" s="316" t="s">
        <v>594</v>
      </c>
      <c r="C694" s="322">
        <v>0</v>
      </c>
      <c r="D694" s="323"/>
      <c r="E694" s="63"/>
    </row>
    <row r="695" ht="25" customHeight="1" spans="1:5">
      <c r="A695" s="316">
        <v>2100213</v>
      </c>
      <c r="B695" s="316" t="s">
        <v>595</v>
      </c>
      <c r="C695" s="322">
        <v>0</v>
      </c>
      <c r="D695" s="323"/>
      <c r="E695" s="63"/>
    </row>
    <row r="696" ht="25" customHeight="1" spans="1:5">
      <c r="A696" s="316">
        <v>2100299</v>
      </c>
      <c r="B696" s="316" t="s">
        <v>596</v>
      </c>
      <c r="C696" s="322">
        <v>421</v>
      </c>
      <c r="D696" s="324"/>
      <c r="E696" s="63"/>
    </row>
    <row r="697" ht="25" customHeight="1" spans="1:5">
      <c r="A697" s="316">
        <v>21003</v>
      </c>
      <c r="B697" s="319" t="s">
        <v>597</v>
      </c>
      <c r="C697" s="320">
        <f>SUM(C698:C700)</f>
        <v>2442</v>
      </c>
      <c r="D697" s="324">
        <v>4624</v>
      </c>
      <c r="E697" s="63"/>
    </row>
    <row r="698" ht="25" customHeight="1" spans="1:5">
      <c r="A698" s="316">
        <v>2100301</v>
      </c>
      <c r="B698" s="316" t="s">
        <v>598</v>
      </c>
      <c r="C698" s="322">
        <v>0</v>
      </c>
      <c r="D698" s="323"/>
      <c r="E698" s="63"/>
    </row>
    <row r="699" ht="25" customHeight="1" spans="1:5">
      <c r="A699" s="316">
        <v>2100302</v>
      </c>
      <c r="B699" s="316" t="s">
        <v>599</v>
      </c>
      <c r="C699" s="322">
        <v>1446</v>
      </c>
      <c r="D699" s="323">
        <v>4624</v>
      </c>
      <c r="E699" s="63"/>
    </row>
    <row r="700" ht="25" customHeight="1" spans="1:5">
      <c r="A700" s="316">
        <v>2100399</v>
      </c>
      <c r="B700" s="316" t="s">
        <v>600</v>
      </c>
      <c r="C700" s="322">
        <v>996</v>
      </c>
      <c r="D700" s="323"/>
      <c r="E700" s="63"/>
    </row>
    <row r="701" ht="25" customHeight="1" spans="1:5">
      <c r="A701" s="316">
        <v>21004</v>
      </c>
      <c r="B701" s="319" t="s">
        <v>601</v>
      </c>
      <c r="C701" s="320">
        <f>SUM(C702:C712)</f>
        <v>5209</v>
      </c>
      <c r="D701" s="324">
        <v>6256</v>
      </c>
      <c r="E701" s="63"/>
    </row>
    <row r="702" ht="25" customHeight="1" spans="1:5">
      <c r="A702" s="316">
        <v>2100401</v>
      </c>
      <c r="B702" s="316" t="s">
        <v>602</v>
      </c>
      <c r="C702" s="322">
        <v>26</v>
      </c>
      <c r="D702" s="323">
        <v>302</v>
      </c>
      <c r="E702" s="63"/>
    </row>
    <row r="703" ht="25" customHeight="1" spans="1:5">
      <c r="A703" s="316">
        <v>2100402</v>
      </c>
      <c r="B703" s="316" t="s">
        <v>603</v>
      </c>
      <c r="C703" s="322">
        <v>11</v>
      </c>
      <c r="D703" s="323">
        <v>104</v>
      </c>
      <c r="E703" s="63"/>
    </row>
    <row r="704" ht="25" customHeight="1" spans="1:5">
      <c r="A704" s="316">
        <v>2100403</v>
      </c>
      <c r="B704" s="316" t="s">
        <v>604</v>
      </c>
      <c r="C704" s="322">
        <v>103</v>
      </c>
      <c r="D704" s="323">
        <v>394</v>
      </c>
      <c r="E704" s="63"/>
    </row>
    <row r="705" ht="25" customHeight="1" spans="1:5">
      <c r="A705" s="316">
        <v>2100404</v>
      </c>
      <c r="B705" s="316" t="s">
        <v>605</v>
      </c>
      <c r="C705" s="322">
        <v>0</v>
      </c>
      <c r="D705" s="323"/>
      <c r="E705" s="63"/>
    </row>
    <row r="706" ht="25" customHeight="1" spans="1:5">
      <c r="A706" s="316">
        <v>2100405</v>
      </c>
      <c r="B706" s="316" t="s">
        <v>606</v>
      </c>
      <c r="C706" s="322">
        <v>0</v>
      </c>
      <c r="D706" s="323"/>
      <c r="E706" s="63"/>
    </row>
    <row r="707" ht="25" customHeight="1" spans="1:5">
      <c r="A707" s="316">
        <v>2100406</v>
      </c>
      <c r="B707" s="316" t="s">
        <v>607</v>
      </c>
      <c r="C707" s="322">
        <v>0</v>
      </c>
      <c r="D707" s="323"/>
      <c r="E707" s="63"/>
    </row>
    <row r="708" ht="25" customHeight="1" spans="1:5">
      <c r="A708" s="316">
        <v>2100407</v>
      </c>
      <c r="B708" s="316" t="s">
        <v>608</v>
      </c>
      <c r="C708" s="322">
        <v>0</v>
      </c>
      <c r="D708" s="323"/>
      <c r="E708" s="63"/>
    </row>
    <row r="709" ht="25" customHeight="1" spans="1:5">
      <c r="A709" s="316">
        <v>2100408</v>
      </c>
      <c r="B709" s="316" t="s">
        <v>609</v>
      </c>
      <c r="C709" s="322">
        <v>1646</v>
      </c>
      <c r="D709" s="323">
        <v>1656</v>
      </c>
      <c r="E709" s="63"/>
    </row>
    <row r="710" ht="25" customHeight="1" spans="1:5">
      <c r="A710" s="316">
        <v>2100409</v>
      </c>
      <c r="B710" s="316" t="s">
        <v>610</v>
      </c>
      <c r="C710" s="322">
        <v>76</v>
      </c>
      <c r="D710" s="323">
        <v>3800</v>
      </c>
      <c r="E710" s="63"/>
    </row>
    <row r="711" ht="25" customHeight="1" spans="1:5">
      <c r="A711" s="316">
        <v>2100410</v>
      </c>
      <c r="B711" s="316" t="s">
        <v>611</v>
      </c>
      <c r="C711" s="322">
        <v>2504</v>
      </c>
      <c r="D711" s="323"/>
      <c r="E711" s="63"/>
    </row>
    <row r="712" ht="25" customHeight="1" spans="1:5">
      <c r="A712" s="316">
        <v>2100499</v>
      </c>
      <c r="B712" s="316" t="s">
        <v>612</v>
      </c>
      <c r="C712" s="322">
        <v>843</v>
      </c>
      <c r="D712" s="323"/>
      <c r="E712" s="63"/>
    </row>
    <row r="713" ht="25" customHeight="1" spans="1:5">
      <c r="A713" s="316">
        <v>21006</v>
      </c>
      <c r="B713" s="319" t="s">
        <v>613</v>
      </c>
      <c r="C713" s="320">
        <f>SUM(C714:C715)</f>
        <v>300</v>
      </c>
      <c r="D713" s="324"/>
      <c r="E713" s="63"/>
    </row>
    <row r="714" ht="25" customHeight="1" spans="1:5">
      <c r="A714" s="316">
        <v>2100601</v>
      </c>
      <c r="B714" s="316" t="s">
        <v>614</v>
      </c>
      <c r="C714" s="322">
        <v>220</v>
      </c>
      <c r="D714" s="323"/>
      <c r="E714" s="63"/>
    </row>
    <row r="715" ht="25" customHeight="1" spans="1:5">
      <c r="A715" s="316">
        <v>2100699</v>
      </c>
      <c r="B715" s="316" t="s">
        <v>615</v>
      </c>
      <c r="C715" s="322">
        <v>80</v>
      </c>
      <c r="D715" s="323"/>
      <c r="E715" s="63"/>
    </row>
    <row r="716" ht="25" customHeight="1" spans="1:5">
      <c r="A716" s="316">
        <v>21007</v>
      </c>
      <c r="B716" s="319" t="s">
        <v>616</v>
      </c>
      <c r="C716" s="320">
        <f>SUM(C717:C719)</f>
        <v>397</v>
      </c>
      <c r="D716" s="324"/>
      <c r="E716" s="63"/>
    </row>
    <row r="717" ht="25" customHeight="1" spans="1:5">
      <c r="A717" s="316">
        <v>2100716</v>
      </c>
      <c r="B717" s="316" t="s">
        <v>617</v>
      </c>
      <c r="C717" s="322">
        <v>0</v>
      </c>
      <c r="D717" s="323"/>
      <c r="E717" s="63"/>
    </row>
    <row r="718" ht="25" customHeight="1" spans="1:5">
      <c r="A718" s="316">
        <v>2100717</v>
      </c>
      <c r="B718" s="316" t="s">
        <v>618</v>
      </c>
      <c r="C718" s="322">
        <v>368</v>
      </c>
      <c r="D718" s="323"/>
      <c r="E718" s="63"/>
    </row>
    <row r="719" ht="25" customHeight="1" spans="1:5">
      <c r="A719" s="316">
        <v>2100799</v>
      </c>
      <c r="B719" s="316" t="s">
        <v>619</v>
      </c>
      <c r="C719" s="322">
        <v>29</v>
      </c>
      <c r="D719" s="323"/>
      <c r="E719" s="63"/>
    </row>
    <row r="720" ht="25" customHeight="1" spans="1:5">
      <c r="A720" s="316">
        <v>21011</v>
      </c>
      <c r="B720" s="319" t="s">
        <v>620</v>
      </c>
      <c r="C720" s="320">
        <f>SUM(C721:C724)</f>
        <v>3869</v>
      </c>
      <c r="D720" s="324">
        <v>4281</v>
      </c>
      <c r="E720" s="63"/>
    </row>
    <row r="721" ht="25" customHeight="1" spans="1:5">
      <c r="A721" s="316">
        <v>2101101</v>
      </c>
      <c r="B721" s="316" t="s">
        <v>621</v>
      </c>
      <c r="C721" s="322">
        <v>1216</v>
      </c>
      <c r="D721" s="323">
        <v>1266</v>
      </c>
      <c r="E721" s="63"/>
    </row>
    <row r="722" ht="25" customHeight="1" spans="1:5">
      <c r="A722" s="316">
        <v>2101102</v>
      </c>
      <c r="B722" s="316" t="s">
        <v>622</v>
      </c>
      <c r="C722" s="322">
        <v>2644</v>
      </c>
      <c r="D722" s="323">
        <v>3003</v>
      </c>
      <c r="E722" s="63"/>
    </row>
    <row r="723" ht="25" customHeight="1" spans="1:5">
      <c r="A723" s="316">
        <v>2101103</v>
      </c>
      <c r="B723" s="316" t="s">
        <v>623</v>
      </c>
      <c r="C723" s="322">
        <v>6</v>
      </c>
      <c r="D723" s="323">
        <v>10</v>
      </c>
      <c r="E723" s="63"/>
    </row>
    <row r="724" ht="25" customHeight="1" spans="1:5">
      <c r="A724" s="316">
        <v>2101199</v>
      </c>
      <c r="B724" s="316" t="s">
        <v>624</v>
      </c>
      <c r="C724" s="322">
        <v>3</v>
      </c>
      <c r="D724" s="323">
        <v>2</v>
      </c>
      <c r="E724" s="63"/>
    </row>
    <row r="725" ht="25" customHeight="1" spans="1:5">
      <c r="A725" s="316">
        <v>21012</v>
      </c>
      <c r="B725" s="319" t="s">
        <v>625</v>
      </c>
      <c r="C725" s="320">
        <f>SUM(C726:C728)</f>
        <v>13445</v>
      </c>
      <c r="D725" s="324">
        <f>D726+D727+D728</f>
        <v>13500</v>
      </c>
      <c r="E725" s="63"/>
    </row>
    <row r="726" ht="25" customHeight="1" spans="1:5">
      <c r="A726" s="316">
        <v>2101201</v>
      </c>
      <c r="B726" s="316" t="s">
        <v>626</v>
      </c>
      <c r="C726" s="322">
        <v>2</v>
      </c>
      <c r="D726" s="323"/>
      <c r="E726" s="63"/>
    </row>
    <row r="727" ht="25" customHeight="1" spans="1:5">
      <c r="A727" s="316">
        <v>2101202</v>
      </c>
      <c r="B727" s="316" t="s">
        <v>627</v>
      </c>
      <c r="C727" s="322">
        <v>13443</v>
      </c>
      <c r="D727" s="323">
        <v>13500</v>
      </c>
      <c r="E727" s="63"/>
    </row>
    <row r="728" ht="25" customHeight="1" spans="1:5">
      <c r="A728" s="316">
        <v>2101299</v>
      </c>
      <c r="B728" s="316" t="s">
        <v>628</v>
      </c>
      <c r="C728" s="322">
        <v>0</v>
      </c>
      <c r="D728" s="323"/>
      <c r="E728" s="63"/>
    </row>
    <row r="729" ht="25" customHeight="1" spans="1:5">
      <c r="A729" s="316">
        <v>21013</v>
      </c>
      <c r="B729" s="319" t="s">
        <v>629</v>
      </c>
      <c r="C729" s="320">
        <f>SUM(C730:C732)</f>
        <v>1055</v>
      </c>
      <c r="D729" s="324">
        <f>D730+D731+D732</f>
        <v>1050</v>
      </c>
      <c r="E729" s="63"/>
    </row>
    <row r="730" ht="25" customHeight="1" spans="1:5">
      <c r="A730" s="316">
        <v>2101301</v>
      </c>
      <c r="B730" s="316" t="s">
        <v>630</v>
      </c>
      <c r="C730" s="322">
        <v>0</v>
      </c>
      <c r="D730" s="323"/>
      <c r="E730" s="63"/>
    </row>
    <row r="731" ht="25" customHeight="1" spans="1:5">
      <c r="A731" s="316">
        <v>2101302</v>
      </c>
      <c r="B731" s="316" t="s">
        <v>631</v>
      </c>
      <c r="C731" s="322">
        <v>6</v>
      </c>
      <c r="D731" s="323"/>
      <c r="E731" s="63"/>
    </row>
    <row r="732" ht="25" customHeight="1" spans="1:5">
      <c r="A732" s="316">
        <v>2101399</v>
      </c>
      <c r="B732" s="316" t="s">
        <v>632</v>
      </c>
      <c r="C732" s="322">
        <v>1049</v>
      </c>
      <c r="D732" s="323">
        <v>1050</v>
      </c>
      <c r="E732" s="63"/>
    </row>
    <row r="733" ht="25" customHeight="1" spans="1:5">
      <c r="A733" s="316">
        <v>21014</v>
      </c>
      <c r="B733" s="319" t="s">
        <v>633</v>
      </c>
      <c r="C733" s="320">
        <f>SUM(C734:C735)</f>
        <v>68</v>
      </c>
      <c r="D733" s="324"/>
      <c r="E733" s="63"/>
    </row>
    <row r="734" ht="25" customHeight="1" spans="1:5">
      <c r="A734" s="316">
        <v>2101401</v>
      </c>
      <c r="B734" s="316" t="s">
        <v>634</v>
      </c>
      <c r="C734" s="322">
        <v>68</v>
      </c>
      <c r="D734" s="323"/>
      <c r="E734" s="63"/>
    </row>
    <row r="735" ht="25" customHeight="1" spans="1:5">
      <c r="A735" s="316">
        <v>2101499</v>
      </c>
      <c r="B735" s="316" t="s">
        <v>635</v>
      </c>
      <c r="C735" s="322">
        <v>0</v>
      </c>
      <c r="D735" s="323"/>
      <c r="E735" s="63"/>
    </row>
    <row r="736" ht="25" customHeight="1" spans="1:5">
      <c r="A736" s="316">
        <v>21015</v>
      </c>
      <c r="B736" s="319" t="s">
        <v>636</v>
      </c>
      <c r="C736" s="320">
        <f>SUM(C737:C744)</f>
        <v>436</v>
      </c>
      <c r="D736" s="324">
        <v>462</v>
      </c>
      <c r="E736" s="63"/>
    </row>
    <row r="737" ht="25" customHeight="1" spans="1:5">
      <c r="A737" s="316">
        <v>2101501</v>
      </c>
      <c r="B737" s="316" t="s">
        <v>102</v>
      </c>
      <c r="C737" s="322">
        <v>385</v>
      </c>
      <c r="D737" s="323">
        <v>462</v>
      </c>
      <c r="E737" s="63"/>
    </row>
    <row r="738" ht="25" customHeight="1" spans="1:5">
      <c r="A738" s="316">
        <v>2101502</v>
      </c>
      <c r="B738" s="316" t="s">
        <v>103</v>
      </c>
      <c r="C738" s="322">
        <v>0</v>
      </c>
      <c r="D738" s="323"/>
      <c r="E738" s="63"/>
    </row>
    <row r="739" ht="25" customHeight="1" spans="1:5">
      <c r="A739" s="316">
        <v>2101503</v>
      </c>
      <c r="B739" s="316" t="s">
        <v>104</v>
      </c>
      <c r="C739" s="322">
        <v>0</v>
      </c>
      <c r="D739" s="323"/>
      <c r="E739" s="63"/>
    </row>
    <row r="740" ht="25" customHeight="1" spans="1:5">
      <c r="A740" s="316">
        <v>2101504</v>
      </c>
      <c r="B740" s="316" t="s">
        <v>143</v>
      </c>
      <c r="C740" s="322">
        <v>0</v>
      </c>
      <c r="D740" s="323"/>
      <c r="E740" s="63"/>
    </row>
    <row r="741" ht="25" customHeight="1" spans="1:5">
      <c r="A741" s="316">
        <v>2101505</v>
      </c>
      <c r="B741" s="316" t="s">
        <v>637</v>
      </c>
      <c r="C741" s="322">
        <v>0</v>
      </c>
      <c r="D741" s="323"/>
      <c r="E741" s="63"/>
    </row>
    <row r="742" ht="25" customHeight="1" spans="1:5">
      <c r="A742" s="316">
        <v>2101506</v>
      </c>
      <c r="B742" s="316" t="s">
        <v>638</v>
      </c>
      <c r="C742" s="322">
        <v>0</v>
      </c>
      <c r="D742" s="323"/>
      <c r="E742" s="63"/>
    </row>
    <row r="743" ht="25" customHeight="1" spans="1:5">
      <c r="A743" s="316">
        <v>2101550</v>
      </c>
      <c r="B743" s="316" t="s">
        <v>111</v>
      </c>
      <c r="C743" s="322">
        <v>0</v>
      </c>
      <c r="D743" s="323"/>
      <c r="E743" s="63"/>
    </row>
    <row r="744" ht="25" customHeight="1" spans="1:5">
      <c r="A744" s="316">
        <v>2101599</v>
      </c>
      <c r="B744" s="316" t="s">
        <v>639</v>
      </c>
      <c r="C744" s="322">
        <v>51</v>
      </c>
      <c r="D744" s="323"/>
      <c r="E744" s="63"/>
    </row>
    <row r="745" ht="25" customHeight="1" spans="1:5">
      <c r="A745" s="316">
        <v>21016</v>
      </c>
      <c r="B745" s="319" t="s">
        <v>640</v>
      </c>
      <c r="C745" s="320">
        <f>C746</f>
        <v>8</v>
      </c>
      <c r="D745" s="330"/>
      <c r="E745" s="63"/>
    </row>
    <row r="746" ht="25" customHeight="1" spans="1:5">
      <c r="A746" s="316">
        <v>2101601</v>
      </c>
      <c r="B746" s="316" t="s">
        <v>641</v>
      </c>
      <c r="C746" s="322">
        <v>8</v>
      </c>
      <c r="D746" s="330"/>
      <c r="E746" s="63"/>
    </row>
    <row r="747" ht="25" customHeight="1" spans="1:5">
      <c r="A747" s="316">
        <v>21099</v>
      </c>
      <c r="B747" s="319" t="s">
        <v>642</v>
      </c>
      <c r="C747" s="320">
        <f>C748</f>
        <v>51</v>
      </c>
      <c r="D747" s="321">
        <v>1816</v>
      </c>
      <c r="E747" s="63"/>
    </row>
    <row r="748" ht="25" customHeight="1" spans="1:5">
      <c r="A748" s="316">
        <v>2109999</v>
      </c>
      <c r="B748" s="316" t="s">
        <v>643</v>
      </c>
      <c r="C748" s="322">
        <v>51</v>
      </c>
      <c r="D748" s="323">
        <v>1816</v>
      </c>
      <c r="E748" s="63"/>
    </row>
    <row r="749" ht="25" customHeight="1" spans="1:5">
      <c r="A749" s="316">
        <v>211</v>
      </c>
      <c r="B749" s="319" t="s">
        <v>644</v>
      </c>
      <c r="C749" s="320">
        <f>SUM(C750,C760,C764,C773,C780,C787,C793,C796,C799,C801,C803,C809,C811,C813,C824)</f>
        <v>11054</v>
      </c>
      <c r="D749" s="321">
        <f>D760+D764+D773+D780</f>
        <v>9043</v>
      </c>
      <c r="E749" s="63"/>
    </row>
    <row r="750" ht="25" customHeight="1" spans="1:5">
      <c r="A750" s="316">
        <v>21101</v>
      </c>
      <c r="B750" s="319" t="s">
        <v>645</v>
      </c>
      <c r="C750" s="320">
        <f>SUM(C751:C759)</f>
        <v>457</v>
      </c>
      <c r="D750" s="324"/>
      <c r="E750" s="63"/>
    </row>
    <row r="751" ht="25" customHeight="1" spans="1:5">
      <c r="A751" s="316">
        <v>2110101</v>
      </c>
      <c r="B751" s="316" t="s">
        <v>102</v>
      </c>
      <c r="C751" s="322">
        <v>248</v>
      </c>
      <c r="D751" s="323"/>
      <c r="E751" s="63"/>
    </row>
    <row r="752" ht="25" customHeight="1" spans="1:5">
      <c r="A752" s="316">
        <v>2110102</v>
      </c>
      <c r="B752" s="316" t="s">
        <v>103</v>
      </c>
      <c r="C752" s="322">
        <v>0</v>
      </c>
      <c r="D752" s="323"/>
      <c r="E752" s="63"/>
    </row>
    <row r="753" ht="25" customHeight="1" spans="1:5">
      <c r="A753" s="316">
        <v>2110103</v>
      </c>
      <c r="B753" s="316" t="s">
        <v>104</v>
      </c>
      <c r="C753" s="322">
        <v>0</v>
      </c>
      <c r="D753" s="323"/>
      <c r="E753" s="63"/>
    </row>
    <row r="754" ht="25" customHeight="1" spans="1:5">
      <c r="A754" s="316">
        <v>2110104</v>
      </c>
      <c r="B754" s="316" t="s">
        <v>646</v>
      </c>
      <c r="C754" s="322">
        <v>0</v>
      </c>
      <c r="D754" s="323"/>
      <c r="E754" s="63"/>
    </row>
    <row r="755" ht="25" customHeight="1" spans="1:5">
      <c r="A755" s="316">
        <v>2110105</v>
      </c>
      <c r="B755" s="316" t="s">
        <v>647</v>
      </c>
      <c r="C755" s="322">
        <v>0</v>
      </c>
      <c r="D755" s="323"/>
      <c r="E755" s="63"/>
    </row>
    <row r="756" ht="25" customHeight="1" spans="1:5">
      <c r="A756" s="316">
        <v>2110106</v>
      </c>
      <c r="B756" s="316" t="s">
        <v>648</v>
      </c>
      <c r="C756" s="322">
        <v>0</v>
      </c>
      <c r="D756" s="323"/>
      <c r="E756" s="63"/>
    </row>
    <row r="757" ht="25" customHeight="1" spans="1:5">
      <c r="A757" s="316">
        <v>2110107</v>
      </c>
      <c r="B757" s="316" t="s">
        <v>649</v>
      </c>
      <c r="C757" s="322">
        <v>0</v>
      </c>
      <c r="D757" s="323"/>
      <c r="E757" s="63"/>
    </row>
    <row r="758" ht="25" customHeight="1" spans="1:5">
      <c r="A758" s="316">
        <v>2110108</v>
      </c>
      <c r="B758" s="316" t="s">
        <v>650</v>
      </c>
      <c r="C758" s="322">
        <v>0</v>
      </c>
      <c r="D758" s="323"/>
      <c r="E758" s="63"/>
    </row>
    <row r="759" ht="25" customHeight="1" spans="1:5">
      <c r="A759" s="316">
        <v>2110199</v>
      </c>
      <c r="B759" s="316" t="s">
        <v>651</v>
      </c>
      <c r="C759" s="322">
        <v>209</v>
      </c>
      <c r="D759" s="323"/>
      <c r="E759" s="63"/>
    </row>
    <row r="760" ht="25" customHeight="1" spans="1:5">
      <c r="A760" s="316">
        <v>21102</v>
      </c>
      <c r="B760" s="319" t="s">
        <v>652</v>
      </c>
      <c r="C760" s="320">
        <f>SUM(C761:C763)</f>
        <v>14</v>
      </c>
      <c r="D760" s="324">
        <v>140</v>
      </c>
      <c r="E760" s="63"/>
    </row>
    <row r="761" ht="25" customHeight="1" spans="1:5">
      <c r="A761" s="316">
        <v>2110203</v>
      </c>
      <c r="B761" s="316" t="s">
        <v>653</v>
      </c>
      <c r="C761" s="322">
        <v>0</v>
      </c>
      <c r="D761" s="323"/>
      <c r="E761" s="63"/>
    </row>
    <row r="762" ht="25" customHeight="1" spans="1:5">
      <c r="A762" s="316">
        <v>2110204</v>
      </c>
      <c r="B762" s="316" t="s">
        <v>654</v>
      </c>
      <c r="C762" s="322">
        <v>0</v>
      </c>
      <c r="D762" s="323"/>
      <c r="E762" s="63"/>
    </row>
    <row r="763" ht="25" customHeight="1" spans="1:5">
      <c r="A763" s="316">
        <v>2110299</v>
      </c>
      <c r="B763" s="316" t="s">
        <v>655</v>
      </c>
      <c r="C763" s="322">
        <v>14</v>
      </c>
      <c r="D763" s="323">
        <v>140</v>
      </c>
      <c r="E763" s="63"/>
    </row>
    <row r="764" ht="25" customHeight="1" spans="1:5">
      <c r="A764" s="316">
        <v>21103</v>
      </c>
      <c r="B764" s="319" t="s">
        <v>656</v>
      </c>
      <c r="C764" s="320">
        <f>SUM(C765:C772)</f>
        <v>3293</v>
      </c>
      <c r="D764" s="324">
        <f>D765+D766+D767+D768+D769+D770+D771+D772</f>
        <v>3259</v>
      </c>
      <c r="E764" s="63"/>
    </row>
    <row r="765" ht="25" customHeight="1" spans="1:5">
      <c r="A765" s="316">
        <v>2110301</v>
      </c>
      <c r="B765" s="316" t="s">
        <v>657</v>
      </c>
      <c r="C765" s="322">
        <v>0</v>
      </c>
      <c r="D765" s="323"/>
      <c r="E765" s="63"/>
    </row>
    <row r="766" ht="25" customHeight="1" spans="1:5">
      <c r="A766" s="316">
        <v>2110302</v>
      </c>
      <c r="B766" s="316" t="s">
        <v>658</v>
      </c>
      <c r="C766" s="322">
        <v>2639</v>
      </c>
      <c r="D766" s="323">
        <v>2652</v>
      </c>
      <c r="E766" s="63"/>
    </row>
    <row r="767" ht="25" customHeight="1" spans="1:5">
      <c r="A767" s="316">
        <v>2110303</v>
      </c>
      <c r="B767" s="316" t="s">
        <v>659</v>
      </c>
      <c r="C767" s="322">
        <v>0</v>
      </c>
      <c r="D767" s="323"/>
      <c r="E767" s="63"/>
    </row>
    <row r="768" ht="25" customHeight="1" spans="1:5">
      <c r="A768" s="316">
        <v>2110304</v>
      </c>
      <c r="B768" s="316" t="s">
        <v>660</v>
      </c>
      <c r="C768" s="322">
        <v>654</v>
      </c>
      <c r="D768" s="323">
        <v>507</v>
      </c>
      <c r="E768" s="63"/>
    </row>
    <row r="769" ht="25" customHeight="1" spans="1:5">
      <c r="A769" s="316">
        <v>2110305</v>
      </c>
      <c r="B769" s="316" t="s">
        <v>661</v>
      </c>
      <c r="C769" s="322">
        <v>0</v>
      </c>
      <c r="D769" s="323"/>
      <c r="E769" s="63"/>
    </row>
    <row r="770" ht="25" customHeight="1" spans="1:5">
      <c r="A770" s="316">
        <v>2110306</v>
      </c>
      <c r="B770" s="316" t="s">
        <v>662</v>
      </c>
      <c r="C770" s="322">
        <v>0</v>
      </c>
      <c r="D770" s="323"/>
      <c r="E770" s="63"/>
    </row>
    <row r="771" ht="25" customHeight="1" spans="1:5">
      <c r="A771" s="316">
        <v>2110307</v>
      </c>
      <c r="B771" s="316" t="s">
        <v>663</v>
      </c>
      <c r="C771" s="322">
        <v>0</v>
      </c>
      <c r="D771" s="323"/>
      <c r="E771" s="63"/>
    </row>
    <row r="772" ht="25" customHeight="1" spans="1:5">
      <c r="A772" s="316">
        <v>2110399</v>
      </c>
      <c r="B772" s="316" t="s">
        <v>664</v>
      </c>
      <c r="C772" s="322">
        <v>0</v>
      </c>
      <c r="D772" s="323">
        <v>100</v>
      </c>
      <c r="E772" s="63"/>
    </row>
    <row r="773" ht="25" customHeight="1" spans="1:5">
      <c r="A773" s="316">
        <v>21104</v>
      </c>
      <c r="B773" s="319" t="s">
        <v>665</v>
      </c>
      <c r="C773" s="320">
        <f>SUM(C774:C779)</f>
        <v>5453</v>
      </c>
      <c r="D773" s="324">
        <f>D774+D775+D776+D777</f>
        <v>4144</v>
      </c>
      <c r="E773" s="63"/>
    </row>
    <row r="774" ht="25" customHeight="1" spans="1:5">
      <c r="A774" s="316">
        <v>2110401</v>
      </c>
      <c r="B774" s="316" t="s">
        <v>666</v>
      </c>
      <c r="C774" s="322">
        <v>1845</v>
      </c>
      <c r="D774" s="323">
        <v>661</v>
      </c>
      <c r="E774" s="63"/>
    </row>
    <row r="775" ht="25" customHeight="1" spans="1:5">
      <c r="A775" s="316">
        <v>2110402</v>
      </c>
      <c r="B775" s="316" t="s">
        <v>667</v>
      </c>
      <c r="C775" s="322">
        <v>2211</v>
      </c>
      <c r="D775" s="323">
        <v>1813</v>
      </c>
      <c r="E775" s="63"/>
    </row>
    <row r="776" ht="25" customHeight="1" spans="1:5">
      <c r="A776" s="316">
        <v>2110404</v>
      </c>
      <c r="B776" s="316" t="s">
        <v>668</v>
      </c>
      <c r="C776" s="322">
        <v>0</v>
      </c>
      <c r="D776" s="323"/>
      <c r="E776" s="63"/>
    </row>
    <row r="777" ht="25" customHeight="1" spans="1:5">
      <c r="A777" s="316">
        <v>2110405</v>
      </c>
      <c r="B777" s="316" t="s">
        <v>669</v>
      </c>
      <c r="C777" s="322">
        <v>0</v>
      </c>
      <c r="D777" s="323">
        <v>1670</v>
      </c>
      <c r="E777" s="63"/>
    </row>
    <row r="778" ht="25" customHeight="1" spans="1:5">
      <c r="A778" s="316">
        <v>2110406</v>
      </c>
      <c r="B778" s="316" t="s">
        <v>670</v>
      </c>
      <c r="C778" s="322">
        <v>0</v>
      </c>
      <c r="D778" s="330"/>
      <c r="E778" s="63"/>
    </row>
    <row r="779" ht="25" customHeight="1" spans="1:5">
      <c r="A779" s="316">
        <v>2110499</v>
      </c>
      <c r="B779" s="316" t="s">
        <v>671</v>
      </c>
      <c r="C779" s="322">
        <v>1397</v>
      </c>
      <c r="D779" s="330"/>
      <c r="E779" s="63"/>
    </row>
    <row r="780" ht="25" customHeight="1" spans="1:5">
      <c r="A780" s="316">
        <v>21105</v>
      </c>
      <c r="B780" s="319" t="s">
        <v>672</v>
      </c>
      <c r="C780" s="320">
        <f>SUM(C781:C786)</f>
        <v>1790</v>
      </c>
      <c r="D780" s="324">
        <f>D781+D785</f>
        <v>1500</v>
      </c>
      <c r="E780" s="63"/>
    </row>
    <row r="781" ht="25" customHeight="1" spans="1:5">
      <c r="A781" s="316">
        <v>2110501</v>
      </c>
      <c r="B781" s="316" t="s">
        <v>673</v>
      </c>
      <c r="C781" s="322">
        <v>501</v>
      </c>
      <c r="D781" s="323">
        <v>500</v>
      </c>
      <c r="E781" s="63"/>
    </row>
    <row r="782" ht="25" customHeight="1" spans="1:5">
      <c r="A782" s="316">
        <v>2110502</v>
      </c>
      <c r="B782" s="316" t="s">
        <v>674</v>
      </c>
      <c r="C782" s="322">
        <v>0</v>
      </c>
      <c r="D782" s="323"/>
      <c r="E782" s="63"/>
    </row>
    <row r="783" ht="25" customHeight="1" spans="1:5">
      <c r="A783" s="316">
        <v>2110503</v>
      </c>
      <c r="B783" s="316" t="s">
        <v>675</v>
      </c>
      <c r="C783" s="322">
        <v>0</v>
      </c>
      <c r="D783" s="323"/>
      <c r="E783" s="63"/>
    </row>
    <row r="784" ht="25" customHeight="1" spans="1:5">
      <c r="A784" s="316">
        <v>2110506</v>
      </c>
      <c r="B784" s="316" t="s">
        <v>676</v>
      </c>
      <c r="C784" s="322">
        <v>0</v>
      </c>
      <c r="D784" s="323"/>
      <c r="E784" s="63"/>
    </row>
    <row r="785" ht="25" customHeight="1" spans="1:5">
      <c r="A785" s="316">
        <v>2110507</v>
      </c>
      <c r="B785" s="316" t="s">
        <v>677</v>
      </c>
      <c r="C785" s="322">
        <v>1005</v>
      </c>
      <c r="D785" s="323">
        <v>1000</v>
      </c>
      <c r="E785" s="63"/>
    </row>
    <row r="786" ht="25" customHeight="1" spans="1:5">
      <c r="A786" s="316">
        <v>2110599</v>
      </c>
      <c r="B786" s="316" t="s">
        <v>678</v>
      </c>
      <c r="C786" s="322">
        <v>284</v>
      </c>
      <c r="D786" s="323"/>
      <c r="E786" s="63"/>
    </row>
    <row r="787" ht="25" customHeight="1" spans="1:5">
      <c r="A787" s="316">
        <v>21106</v>
      </c>
      <c r="B787" s="319" t="s">
        <v>679</v>
      </c>
      <c r="C787" s="320">
        <f>SUM(C788:C792)</f>
        <v>0</v>
      </c>
      <c r="D787" s="323"/>
      <c r="E787" s="63"/>
    </row>
    <row r="788" ht="25" customHeight="1" spans="1:5">
      <c r="A788" s="316">
        <v>2110602</v>
      </c>
      <c r="B788" s="316" t="s">
        <v>680</v>
      </c>
      <c r="C788" s="322">
        <v>0</v>
      </c>
      <c r="D788" s="323"/>
      <c r="E788" s="63"/>
    </row>
    <row r="789" ht="25" customHeight="1" spans="1:5">
      <c r="A789" s="316">
        <v>2110603</v>
      </c>
      <c r="B789" s="316" t="s">
        <v>681</v>
      </c>
      <c r="C789" s="322">
        <v>0</v>
      </c>
      <c r="D789" s="323"/>
      <c r="E789" s="63"/>
    </row>
    <row r="790" ht="25" customHeight="1" spans="1:5">
      <c r="A790" s="316">
        <v>2110604</v>
      </c>
      <c r="B790" s="316" t="s">
        <v>682</v>
      </c>
      <c r="C790" s="322">
        <v>0</v>
      </c>
      <c r="D790" s="323"/>
      <c r="E790" s="63"/>
    </row>
    <row r="791" ht="25" customHeight="1" spans="1:5">
      <c r="A791" s="316">
        <v>2110605</v>
      </c>
      <c r="B791" s="316" t="s">
        <v>683</v>
      </c>
      <c r="C791" s="322">
        <v>0</v>
      </c>
      <c r="D791" s="324"/>
      <c r="E791" s="63"/>
    </row>
    <row r="792" ht="25" customHeight="1" spans="1:5">
      <c r="A792" s="316">
        <v>2110699</v>
      </c>
      <c r="B792" s="316" t="s">
        <v>684</v>
      </c>
      <c r="C792" s="322">
        <v>0</v>
      </c>
      <c r="D792" s="323"/>
      <c r="E792" s="63"/>
    </row>
    <row r="793" ht="25" customHeight="1" spans="1:5">
      <c r="A793" s="316">
        <v>21107</v>
      </c>
      <c r="B793" s="319" t="s">
        <v>685</v>
      </c>
      <c r="C793" s="320">
        <f>SUM(C794:C795)</f>
        <v>0</v>
      </c>
      <c r="D793" s="323"/>
      <c r="E793" s="63"/>
    </row>
    <row r="794" ht="25" customHeight="1" spans="1:5">
      <c r="A794" s="316">
        <v>2110704</v>
      </c>
      <c r="B794" s="316" t="s">
        <v>686</v>
      </c>
      <c r="C794" s="322">
        <v>0</v>
      </c>
      <c r="D794" s="324"/>
      <c r="E794" s="63"/>
    </row>
    <row r="795" ht="25" customHeight="1" spans="1:5">
      <c r="A795" s="316">
        <v>2110799</v>
      </c>
      <c r="B795" s="316" t="s">
        <v>687</v>
      </c>
      <c r="C795" s="322">
        <v>0</v>
      </c>
      <c r="D795" s="323"/>
      <c r="E795" s="63"/>
    </row>
    <row r="796" ht="25" customHeight="1" spans="1:5">
      <c r="A796" s="316">
        <v>21108</v>
      </c>
      <c r="B796" s="319" t="s">
        <v>688</v>
      </c>
      <c r="C796" s="320">
        <f>SUM(C797:C798)</f>
        <v>0</v>
      </c>
      <c r="D796" s="323"/>
      <c r="E796" s="63"/>
    </row>
    <row r="797" ht="25" customHeight="1" spans="1:5">
      <c r="A797" s="316">
        <v>2110804</v>
      </c>
      <c r="B797" s="316" t="s">
        <v>689</v>
      </c>
      <c r="C797" s="322">
        <v>0</v>
      </c>
      <c r="D797" s="323"/>
      <c r="E797" s="63"/>
    </row>
    <row r="798" ht="25" customHeight="1" spans="1:5">
      <c r="A798" s="316">
        <v>2110899</v>
      </c>
      <c r="B798" s="316" t="s">
        <v>690</v>
      </c>
      <c r="C798" s="322">
        <v>0</v>
      </c>
      <c r="D798" s="323"/>
      <c r="E798" s="63"/>
    </row>
    <row r="799" ht="25" customHeight="1" spans="1:5">
      <c r="A799" s="316">
        <v>21109</v>
      </c>
      <c r="B799" s="319" t="s">
        <v>691</v>
      </c>
      <c r="C799" s="320">
        <f>C800</f>
        <v>0</v>
      </c>
      <c r="D799" s="324"/>
      <c r="E799" s="63"/>
    </row>
    <row r="800" ht="25" customHeight="1" spans="1:5">
      <c r="A800" s="316">
        <v>2110901</v>
      </c>
      <c r="B800" s="316" t="s">
        <v>692</v>
      </c>
      <c r="C800" s="322">
        <v>0</v>
      </c>
      <c r="D800" s="323"/>
      <c r="E800" s="63"/>
    </row>
    <row r="801" ht="25" customHeight="1" spans="1:5">
      <c r="A801" s="316">
        <v>21110</v>
      </c>
      <c r="B801" s="319" t="s">
        <v>693</v>
      </c>
      <c r="C801" s="320">
        <f>C802</f>
        <v>0</v>
      </c>
      <c r="D801" s="323"/>
      <c r="E801" s="63"/>
    </row>
    <row r="802" ht="25" customHeight="1" spans="1:5">
      <c r="A802" s="316">
        <v>2111001</v>
      </c>
      <c r="B802" s="316" t="s">
        <v>694</v>
      </c>
      <c r="C802" s="322">
        <v>0</v>
      </c>
      <c r="D802" s="323"/>
      <c r="E802" s="63"/>
    </row>
    <row r="803" ht="25" customHeight="1" spans="1:5">
      <c r="A803" s="316">
        <v>21111</v>
      </c>
      <c r="B803" s="319" t="s">
        <v>695</v>
      </c>
      <c r="C803" s="320">
        <f>SUM(C804:C808)</f>
        <v>30</v>
      </c>
      <c r="D803" s="323"/>
      <c r="E803" s="63"/>
    </row>
    <row r="804" ht="25" customHeight="1" spans="1:5">
      <c r="A804" s="316">
        <v>2111101</v>
      </c>
      <c r="B804" s="316" t="s">
        <v>696</v>
      </c>
      <c r="C804" s="322">
        <v>4</v>
      </c>
      <c r="D804" s="323"/>
      <c r="E804" s="63"/>
    </row>
    <row r="805" ht="25" customHeight="1" spans="1:5">
      <c r="A805" s="316">
        <v>2111102</v>
      </c>
      <c r="B805" s="316" t="s">
        <v>697</v>
      </c>
      <c r="C805" s="322">
        <v>0</v>
      </c>
      <c r="D805" s="321"/>
      <c r="E805" s="63"/>
    </row>
    <row r="806" ht="25" customHeight="1" spans="1:5">
      <c r="A806" s="316">
        <v>2111103</v>
      </c>
      <c r="B806" s="316" t="s">
        <v>698</v>
      </c>
      <c r="C806" s="322">
        <v>0</v>
      </c>
      <c r="D806" s="321"/>
      <c r="E806" s="63"/>
    </row>
    <row r="807" ht="25" customHeight="1" spans="1:5">
      <c r="A807" s="316">
        <v>2111104</v>
      </c>
      <c r="B807" s="316" t="s">
        <v>699</v>
      </c>
      <c r="C807" s="322">
        <v>0</v>
      </c>
      <c r="D807" s="324"/>
      <c r="E807" s="63"/>
    </row>
    <row r="808" ht="25" customHeight="1" spans="1:5">
      <c r="A808" s="316">
        <v>2111199</v>
      </c>
      <c r="B808" s="316" t="s">
        <v>700</v>
      </c>
      <c r="C808" s="322">
        <v>26</v>
      </c>
      <c r="D808" s="323"/>
      <c r="E808" s="63"/>
    </row>
    <row r="809" ht="25" customHeight="1" spans="1:5">
      <c r="A809" s="316">
        <v>21112</v>
      </c>
      <c r="B809" s="319" t="s">
        <v>701</v>
      </c>
      <c r="C809" s="320">
        <f>C810</f>
        <v>0</v>
      </c>
      <c r="D809" s="323"/>
      <c r="E809" s="63"/>
    </row>
    <row r="810" ht="25" customHeight="1" spans="1:5">
      <c r="A810" s="316">
        <v>2111201</v>
      </c>
      <c r="B810" s="316" t="s">
        <v>702</v>
      </c>
      <c r="C810" s="322">
        <v>0</v>
      </c>
      <c r="D810" s="323"/>
      <c r="E810" s="63"/>
    </row>
    <row r="811" ht="25" customHeight="1" spans="1:5">
      <c r="A811" s="316">
        <v>21113</v>
      </c>
      <c r="B811" s="319" t="s">
        <v>703</v>
      </c>
      <c r="C811" s="320">
        <f>C812</f>
        <v>0</v>
      </c>
      <c r="D811" s="323"/>
      <c r="E811" s="63"/>
    </row>
    <row r="812" ht="25" customHeight="1" spans="1:5">
      <c r="A812" s="316">
        <v>2111301</v>
      </c>
      <c r="B812" s="316" t="s">
        <v>704</v>
      </c>
      <c r="C812" s="322">
        <v>0</v>
      </c>
      <c r="D812" s="323"/>
      <c r="E812" s="63"/>
    </row>
    <row r="813" ht="25" customHeight="1" spans="1:5">
      <c r="A813" s="316">
        <v>21114</v>
      </c>
      <c r="B813" s="319" t="s">
        <v>705</v>
      </c>
      <c r="C813" s="320">
        <f>SUM(C814:C823)</f>
        <v>17</v>
      </c>
      <c r="D813" s="323"/>
      <c r="E813" s="63"/>
    </row>
    <row r="814" ht="25" customHeight="1" spans="1:5">
      <c r="A814" s="316">
        <v>2111401</v>
      </c>
      <c r="B814" s="316" t="s">
        <v>102</v>
      </c>
      <c r="C814" s="322">
        <v>0</v>
      </c>
      <c r="D814" s="323"/>
      <c r="E814" s="63"/>
    </row>
    <row r="815" ht="25" customHeight="1" spans="1:5">
      <c r="A815" s="316">
        <v>2111402</v>
      </c>
      <c r="B815" s="316" t="s">
        <v>103</v>
      </c>
      <c r="C815" s="322">
        <v>0</v>
      </c>
      <c r="D815" s="323"/>
      <c r="E815" s="63"/>
    </row>
    <row r="816" ht="25" customHeight="1" spans="1:5">
      <c r="A816" s="316">
        <v>2111403</v>
      </c>
      <c r="B816" s="316" t="s">
        <v>104</v>
      </c>
      <c r="C816" s="322">
        <v>0</v>
      </c>
      <c r="D816" s="323"/>
      <c r="E816" s="63"/>
    </row>
    <row r="817" ht="25" customHeight="1" spans="1:5">
      <c r="A817" s="316">
        <v>2111406</v>
      </c>
      <c r="B817" s="316" t="s">
        <v>706</v>
      </c>
      <c r="C817" s="322">
        <v>0</v>
      </c>
      <c r="D817" s="323"/>
      <c r="E817" s="63"/>
    </row>
    <row r="818" ht="25" customHeight="1" spans="1:5">
      <c r="A818" s="316">
        <v>2111407</v>
      </c>
      <c r="B818" s="316" t="s">
        <v>707</v>
      </c>
      <c r="C818" s="322">
        <v>0</v>
      </c>
      <c r="D818" s="323"/>
      <c r="E818" s="63"/>
    </row>
    <row r="819" ht="25" customHeight="1" spans="1:5">
      <c r="A819" s="316">
        <v>2111408</v>
      </c>
      <c r="B819" s="316" t="s">
        <v>708</v>
      </c>
      <c r="C819" s="322">
        <v>0</v>
      </c>
      <c r="D819" s="323"/>
      <c r="E819" s="63"/>
    </row>
    <row r="820" ht="25" customHeight="1" spans="1:5">
      <c r="A820" s="316">
        <v>2111411</v>
      </c>
      <c r="B820" s="316" t="s">
        <v>143</v>
      </c>
      <c r="C820" s="322">
        <v>0</v>
      </c>
      <c r="D820" s="323"/>
      <c r="E820" s="63"/>
    </row>
    <row r="821" ht="25" customHeight="1" spans="1:5">
      <c r="A821" s="316">
        <v>2111413</v>
      </c>
      <c r="B821" s="316" t="s">
        <v>709</v>
      </c>
      <c r="C821" s="322">
        <v>0</v>
      </c>
      <c r="D821" s="323"/>
      <c r="E821" s="63"/>
    </row>
    <row r="822" ht="25" customHeight="1" spans="1:5">
      <c r="A822" s="316">
        <v>2111450</v>
      </c>
      <c r="B822" s="316" t="s">
        <v>111</v>
      </c>
      <c r="C822" s="322">
        <v>0</v>
      </c>
      <c r="D822" s="323"/>
      <c r="E822" s="63"/>
    </row>
    <row r="823" ht="25" customHeight="1" spans="1:5">
      <c r="A823" s="316">
        <v>2111499</v>
      </c>
      <c r="B823" s="316" t="s">
        <v>710</v>
      </c>
      <c r="C823" s="322">
        <v>17</v>
      </c>
      <c r="D823" s="325"/>
      <c r="E823" s="63"/>
    </row>
    <row r="824" ht="25" customHeight="1" spans="1:5">
      <c r="A824" s="316">
        <v>21199</v>
      </c>
      <c r="B824" s="319" t="s">
        <v>711</v>
      </c>
      <c r="C824" s="320">
        <f>C825</f>
        <v>0</v>
      </c>
      <c r="D824" s="325"/>
      <c r="E824" s="63"/>
    </row>
    <row r="825" ht="25" customHeight="1" spans="1:5">
      <c r="A825" s="316">
        <v>2119999</v>
      </c>
      <c r="B825" s="316" t="s">
        <v>712</v>
      </c>
      <c r="C825" s="322">
        <v>0</v>
      </c>
      <c r="D825" s="325"/>
      <c r="E825" s="63"/>
    </row>
    <row r="826" ht="25" customHeight="1" spans="1:5">
      <c r="A826" s="316">
        <v>212</v>
      </c>
      <c r="B826" s="319" t="s">
        <v>713</v>
      </c>
      <c r="C826" s="320">
        <f>SUM(C827,C838,C840,C843,C845,C847)</f>
        <v>13703</v>
      </c>
      <c r="D826" s="321">
        <f>D827+D838+D843+D847</f>
        <v>12481</v>
      </c>
      <c r="E826" s="63"/>
    </row>
    <row r="827" ht="25" customHeight="1" spans="1:5">
      <c r="A827" s="316">
        <v>21201</v>
      </c>
      <c r="B827" s="319" t="s">
        <v>714</v>
      </c>
      <c r="C827" s="320">
        <f>SUM(C828:C837)</f>
        <v>6429</v>
      </c>
      <c r="D827" s="324">
        <f>D828+D831+D834</f>
        <v>2617</v>
      </c>
      <c r="E827" s="63"/>
    </row>
    <row r="828" ht="25" customHeight="1" spans="1:5">
      <c r="A828" s="316">
        <v>2120101</v>
      </c>
      <c r="B828" s="316" t="s">
        <v>102</v>
      </c>
      <c r="C828" s="322">
        <v>1281</v>
      </c>
      <c r="D828" s="323">
        <v>1392</v>
      </c>
      <c r="E828" s="63"/>
    </row>
    <row r="829" ht="25" customHeight="1" spans="1:5">
      <c r="A829" s="316">
        <v>2120102</v>
      </c>
      <c r="B829" s="316" t="s">
        <v>103</v>
      </c>
      <c r="C829" s="322">
        <v>50</v>
      </c>
      <c r="D829" s="323"/>
      <c r="E829" s="63"/>
    </row>
    <row r="830" ht="25" customHeight="1" spans="1:5">
      <c r="A830" s="316">
        <v>2120103</v>
      </c>
      <c r="B830" s="316" t="s">
        <v>104</v>
      </c>
      <c r="C830" s="322">
        <v>0</v>
      </c>
      <c r="D830" s="323"/>
      <c r="E830" s="63"/>
    </row>
    <row r="831" ht="25" customHeight="1" spans="1:5">
      <c r="A831" s="316">
        <v>2120104</v>
      </c>
      <c r="B831" s="316" t="s">
        <v>715</v>
      </c>
      <c r="C831" s="322">
        <v>648</v>
      </c>
      <c r="D831" s="323">
        <v>1076</v>
      </c>
      <c r="E831" s="63"/>
    </row>
    <row r="832" ht="25" customHeight="1" spans="1:5">
      <c r="A832" s="316">
        <v>2120105</v>
      </c>
      <c r="B832" s="316" t="s">
        <v>716</v>
      </c>
      <c r="C832" s="322">
        <v>0</v>
      </c>
      <c r="D832" s="323"/>
      <c r="E832" s="63"/>
    </row>
    <row r="833" ht="25" customHeight="1" spans="1:5">
      <c r="A833" s="316">
        <v>2120106</v>
      </c>
      <c r="B833" s="316" t="s">
        <v>717</v>
      </c>
      <c r="C833" s="322">
        <v>0</v>
      </c>
      <c r="D833" s="323"/>
      <c r="E833" s="63"/>
    </row>
    <row r="834" ht="25" customHeight="1" spans="1:5">
      <c r="A834" s="316">
        <v>2120107</v>
      </c>
      <c r="B834" s="316" t="s">
        <v>718</v>
      </c>
      <c r="C834" s="322">
        <v>114</v>
      </c>
      <c r="D834" s="323">
        <v>149</v>
      </c>
      <c r="E834" s="63"/>
    </row>
    <row r="835" ht="25" customHeight="1" spans="1:5">
      <c r="A835" s="316">
        <v>2120109</v>
      </c>
      <c r="B835" s="316" t="s">
        <v>719</v>
      </c>
      <c r="C835" s="322">
        <v>0</v>
      </c>
      <c r="D835" s="323"/>
      <c r="E835" s="63"/>
    </row>
    <row r="836" ht="25" customHeight="1" spans="1:5">
      <c r="A836" s="316">
        <v>2120110</v>
      </c>
      <c r="B836" s="316" t="s">
        <v>720</v>
      </c>
      <c r="C836" s="322">
        <v>0</v>
      </c>
      <c r="D836" s="323"/>
      <c r="E836" s="63"/>
    </row>
    <row r="837" ht="25" customHeight="1" spans="1:5">
      <c r="A837" s="316">
        <v>2120199</v>
      </c>
      <c r="B837" s="316" t="s">
        <v>721</v>
      </c>
      <c r="C837" s="322">
        <v>4336</v>
      </c>
      <c r="D837" s="323"/>
      <c r="E837" s="63"/>
    </row>
    <row r="838" ht="25" customHeight="1" spans="1:5">
      <c r="A838" s="316">
        <v>21202</v>
      </c>
      <c r="B838" s="319" t="s">
        <v>722</v>
      </c>
      <c r="C838" s="320">
        <f>C839</f>
        <v>563</v>
      </c>
      <c r="D838" s="321">
        <v>399</v>
      </c>
      <c r="E838" s="63"/>
    </row>
    <row r="839" ht="25" customHeight="1" spans="1:5">
      <c r="A839" s="316">
        <v>2120201</v>
      </c>
      <c r="B839" s="316" t="s">
        <v>723</v>
      </c>
      <c r="C839" s="322">
        <v>563</v>
      </c>
      <c r="D839" s="327">
        <v>399</v>
      </c>
      <c r="E839" s="63"/>
    </row>
    <row r="840" ht="25" customHeight="1" spans="1:5">
      <c r="A840" s="316">
        <v>21203</v>
      </c>
      <c r="B840" s="319" t="s">
        <v>724</v>
      </c>
      <c r="C840" s="320">
        <f>SUM(C841:C842)</f>
        <v>1821</v>
      </c>
      <c r="D840" s="324"/>
      <c r="E840" s="63"/>
    </row>
    <row r="841" ht="25" customHeight="1" spans="1:5">
      <c r="A841" s="316">
        <v>2120303</v>
      </c>
      <c r="B841" s="316" t="s">
        <v>725</v>
      </c>
      <c r="C841" s="322">
        <v>1798</v>
      </c>
      <c r="D841" s="323"/>
      <c r="E841" s="63"/>
    </row>
    <row r="842" ht="25" customHeight="1" spans="1:5">
      <c r="A842" s="316">
        <v>2120399</v>
      </c>
      <c r="B842" s="316" t="s">
        <v>726</v>
      </c>
      <c r="C842" s="322">
        <v>23</v>
      </c>
      <c r="D842" s="321"/>
      <c r="E842" s="63"/>
    </row>
    <row r="843" ht="25" customHeight="1" spans="1:5">
      <c r="A843" s="316">
        <v>21205</v>
      </c>
      <c r="B843" s="319" t="s">
        <v>727</v>
      </c>
      <c r="C843" s="320">
        <f t="shared" ref="C843:C847" si="0">C844</f>
        <v>356</v>
      </c>
      <c r="D843" s="321">
        <v>1130</v>
      </c>
      <c r="E843" s="63"/>
    </row>
    <row r="844" ht="25" customHeight="1" spans="1:5">
      <c r="A844" s="316">
        <v>2120501</v>
      </c>
      <c r="B844" s="316" t="s">
        <v>728</v>
      </c>
      <c r="C844" s="322">
        <v>356</v>
      </c>
      <c r="D844" s="323">
        <v>1130</v>
      </c>
      <c r="E844" s="63"/>
    </row>
    <row r="845" ht="25" customHeight="1" spans="1:5">
      <c r="A845" s="316">
        <v>21206</v>
      </c>
      <c r="B845" s="319" t="s">
        <v>729</v>
      </c>
      <c r="C845" s="320">
        <f t="shared" si="0"/>
        <v>1</v>
      </c>
      <c r="D845" s="325"/>
      <c r="E845" s="63"/>
    </row>
    <row r="846" ht="25" customHeight="1" spans="1:5">
      <c r="A846" s="316">
        <v>2120601</v>
      </c>
      <c r="B846" s="316" t="s">
        <v>730</v>
      </c>
      <c r="C846" s="322">
        <v>1</v>
      </c>
      <c r="D846" s="325"/>
      <c r="E846" s="63"/>
    </row>
    <row r="847" ht="25" customHeight="1" spans="1:5">
      <c r="A847" s="316">
        <v>21299</v>
      </c>
      <c r="B847" s="319" t="s">
        <v>731</v>
      </c>
      <c r="C847" s="320">
        <f t="shared" si="0"/>
        <v>4533</v>
      </c>
      <c r="D847" s="331">
        <v>8335</v>
      </c>
      <c r="E847" s="63"/>
    </row>
    <row r="848" ht="25" customHeight="1" spans="1:5">
      <c r="A848" s="316">
        <v>2129999</v>
      </c>
      <c r="B848" s="316" t="s">
        <v>732</v>
      </c>
      <c r="C848" s="322">
        <v>4533</v>
      </c>
      <c r="D848" s="325">
        <v>8335</v>
      </c>
      <c r="E848" s="63"/>
    </row>
    <row r="849" ht="25" customHeight="1" spans="1:5">
      <c r="A849" s="316">
        <v>213</v>
      </c>
      <c r="B849" s="319" t="s">
        <v>733</v>
      </c>
      <c r="C849" s="320">
        <f>SUM(C850,C876,C898,C926,C937,C944,C950,C953)</f>
        <v>57482</v>
      </c>
      <c r="D849" s="321">
        <f>D850+D876+D898+D926+D937+D944+D950+D953</f>
        <v>57482</v>
      </c>
      <c r="E849" s="63"/>
    </row>
    <row r="850" ht="25" customHeight="1" spans="1:5">
      <c r="A850" s="316">
        <v>21301</v>
      </c>
      <c r="B850" s="319" t="s">
        <v>734</v>
      </c>
      <c r="C850" s="320">
        <f>SUM(C851:C875)</f>
        <v>16828</v>
      </c>
      <c r="D850" s="324">
        <f>D851+D852+D853+D854+D855+D856+D857+D858+D859+D860+D861+D862+D863+D864+D865+D866+D867+D868+D869+D870+D871+D872+D873+D874+D875</f>
        <v>16478</v>
      </c>
      <c r="E850" s="63"/>
    </row>
    <row r="851" ht="25" customHeight="1" spans="1:5">
      <c r="A851" s="316">
        <v>2130101</v>
      </c>
      <c r="B851" s="316" t="s">
        <v>102</v>
      </c>
      <c r="C851" s="322">
        <v>2928</v>
      </c>
      <c r="D851" s="323">
        <v>6841</v>
      </c>
      <c r="E851" s="63"/>
    </row>
    <row r="852" ht="25" customHeight="1" spans="1:5">
      <c r="A852" s="316">
        <v>2130102</v>
      </c>
      <c r="B852" s="316" t="s">
        <v>103</v>
      </c>
      <c r="C852" s="322">
        <v>0</v>
      </c>
      <c r="D852" s="323"/>
      <c r="E852" s="63"/>
    </row>
    <row r="853" ht="25" customHeight="1" spans="1:5">
      <c r="A853" s="316">
        <v>2130103</v>
      </c>
      <c r="B853" s="316" t="s">
        <v>104</v>
      </c>
      <c r="C853" s="322">
        <v>0</v>
      </c>
      <c r="D853" s="323"/>
      <c r="E853" s="63"/>
    </row>
    <row r="854" ht="25" customHeight="1" spans="1:5">
      <c r="A854" s="316">
        <v>2130104</v>
      </c>
      <c r="B854" s="316" t="s">
        <v>111</v>
      </c>
      <c r="C854" s="322">
        <v>653</v>
      </c>
      <c r="D854" s="323">
        <v>943</v>
      </c>
      <c r="E854" s="63"/>
    </row>
    <row r="855" ht="25" customHeight="1" spans="1:5">
      <c r="A855" s="316">
        <v>2130105</v>
      </c>
      <c r="B855" s="316" t="s">
        <v>735</v>
      </c>
      <c r="C855" s="322">
        <v>0</v>
      </c>
      <c r="D855" s="323"/>
      <c r="E855" s="63"/>
    </row>
    <row r="856" ht="25" customHeight="1" spans="1:5">
      <c r="A856" s="316">
        <v>2130106</v>
      </c>
      <c r="B856" s="316" t="s">
        <v>736</v>
      </c>
      <c r="C856" s="322">
        <v>15</v>
      </c>
      <c r="D856" s="323"/>
      <c r="E856" s="63"/>
    </row>
    <row r="857" ht="25" customHeight="1" spans="1:5">
      <c r="A857" s="316">
        <v>2130108</v>
      </c>
      <c r="B857" s="316" t="s">
        <v>737</v>
      </c>
      <c r="C857" s="322">
        <v>305</v>
      </c>
      <c r="D857" s="323">
        <v>77</v>
      </c>
      <c r="E857" s="63"/>
    </row>
    <row r="858" ht="25" customHeight="1" spans="1:5">
      <c r="A858" s="316">
        <v>2130109</v>
      </c>
      <c r="B858" s="316" t="s">
        <v>738</v>
      </c>
      <c r="C858" s="322">
        <v>8</v>
      </c>
      <c r="D858" s="323"/>
      <c r="E858" s="63"/>
    </row>
    <row r="859" ht="25" customHeight="1" spans="1:5">
      <c r="A859" s="316">
        <v>2130110</v>
      </c>
      <c r="B859" s="316" t="s">
        <v>739</v>
      </c>
      <c r="C859" s="322">
        <v>9</v>
      </c>
      <c r="D859" s="323"/>
      <c r="E859" s="63"/>
    </row>
    <row r="860" ht="25" customHeight="1" spans="1:5">
      <c r="A860" s="316">
        <v>2130111</v>
      </c>
      <c r="B860" s="316" t="s">
        <v>740</v>
      </c>
      <c r="C860" s="322">
        <v>0</v>
      </c>
      <c r="D860" s="323"/>
      <c r="E860" s="63"/>
    </row>
    <row r="861" ht="25" customHeight="1" spans="1:5">
      <c r="A861" s="316">
        <v>2130112</v>
      </c>
      <c r="B861" s="316" t="s">
        <v>741</v>
      </c>
      <c r="C861" s="322">
        <v>0</v>
      </c>
      <c r="D861" s="323"/>
      <c r="E861" s="63"/>
    </row>
    <row r="862" ht="25" customHeight="1" spans="1:5">
      <c r="A862" s="316">
        <v>2130114</v>
      </c>
      <c r="B862" s="316" t="s">
        <v>742</v>
      </c>
      <c r="C862" s="322">
        <v>0</v>
      </c>
      <c r="D862" s="323"/>
      <c r="E862" s="63"/>
    </row>
    <row r="863" ht="25" customHeight="1" spans="1:5">
      <c r="A863" s="316">
        <v>2130119</v>
      </c>
      <c r="B863" s="316" t="s">
        <v>743</v>
      </c>
      <c r="C863" s="322">
        <v>112</v>
      </c>
      <c r="D863" s="323">
        <v>241</v>
      </c>
      <c r="E863" s="63"/>
    </row>
    <row r="864" ht="25" customHeight="1" spans="1:5">
      <c r="A864" s="316">
        <v>2130120</v>
      </c>
      <c r="B864" s="316" t="s">
        <v>744</v>
      </c>
      <c r="C864" s="322">
        <v>0</v>
      </c>
      <c r="D864" s="323"/>
      <c r="E864" s="63"/>
    </row>
    <row r="865" ht="25" customHeight="1" spans="1:5">
      <c r="A865" s="316">
        <v>2130121</v>
      </c>
      <c r="B865" s="316" t="s">
        <v>745</v>
      </c>
      <c r="C865" s="322">
        <v>330</v>
      </c>
      <c r="D865" s="323">
        <v>495</v>
      </c>
      <c r="E865" s="63"/>
    </row>
    <row r="866" ht="25" customHeight="1" spans="1:5">
      <c r="A866" s="316">
        <v>2130122</v>
      </c>
      <c r="B866" s="316" t="s">
        <v>746</v>
      </c>
      <c r="C866" s="322">
        <v>2358</v>
      </c>
      <c r="D866" s="323">
        <v>2701</v>
      </c>
      <c r="E866" s="63"/>
    </row>
    <row r="867" ht="25" customHeight="1" spans="1:5">
      <c r="A867" s="316">
        <v>2130124</v>
      </c>
      <c r="B867" s="316" t="s">
        <v>747</v>
      </c>
      <c r="C867" s="322">
        <v>80</v>
      </c>
      <c r="D867" s="323"/>
      <c r="E867" s="63"/>
    </row>
    <row r="868" ht="25" customHeight="1" spans="1:5">
      <c r="A868" s="316">
        <v>2130125</v>
      </c>
      <c r="B868" s="316" t="s">
        <v>748</v>
      </c>
      <c r="C868" s="322">
        <v>38</v>
      </c>
      <c r="D868" s="323"/>
      <c r="E868" s="63"/>
    </row>
    <row r="869" ht="25" customHeight="1" spans="1:5">
      <c r="A869" s="316">
        <v>2130126</v>
      </c>
      <c r="B869" s="316" t="s">
        <v>749</v>
      </c>
      <c r="C869" s="322">
        <v>1630</v>
      </c>
      <c r="D869" s="323"/>
      <c r="E869" s="63"/>
    </row>
    <row r="870" ht="25" customHeight="1" spans="1:5">
      <c r="A870" s="316">
        <v>2130135</v>
      </c>
      <c r="B870" s="316" t="s">
        <v>750</v>
      </c>
      <c r="C870" s="322">
        <v>290</v>
      </c>
      <c r="D870" s="323"/>
      <c r="E870" s="63"/>
    </row>
    <row r="871" ht="25" customHeight="1" spans="1:5">
      <c r="A871" s="316">
        <v>2130142</v>
      </c>
      <c r="B871" s="316" t="s">
        <v>751</v>
      </c>
      <c r="C871" s="322">
        <v>3241</v>
      </c>
      <c r="D871" s="323">
        <v>2000</v>
      </c>
      <c r="E871" s="63"/>
    </row>
    <row r="872" ht="25" customHeight="1" spans="1:5">
      <c r="A872" s="316">
        <v>2130148</v>
      </c>
      <c r="B872" s="316" t="s">
        <v>752</v>
      </c>
      <c r="C872" s="322">
        <v>0</v>
      </c>
      <c r="D872" s="323"/>
      <c r="E872" s="63"/>
    </row>
    <row r="873" ht="25" customHeight="1" spans="1:5">
      <c r="A873" s="316">
        <v>2130152</v>
      </c>
      <c r="B873" s="316" t="s">
        <v>753</v>
      </c>
      <c r="C873" s="322">
        <v>0</v>
      </c>
      <c r="D873" s="323"/>
      <c r="E873" s="63"/>
    </row>
    <row r="874" ht="25" customHeight="1" spans="1:5">
      <c r="A874" s="316">
        <v>2130153</v>
      </c>
      <c r="B874" s="316" t="s">
        <v>754</v>
      </c>
      <c r="C874" s="322">
        <v>1450</v>
      </c>
      <c r="D874" s="323">
        <v>3140</v>
      </c>
      <c r="E874" s="63"/>
    </row>
    <row r="875" ht="25" customHeight="1" spans="1:5">
      <c r="A875" s="316">
        <v>2130199</v>
      </c>
      <c r="B875" s="316" t="s">
        <v>755</v>
      </c>
      <c r="C875" s="322">
        <v>3381</v>
      </c>
      <c r="D875" s="323">
        <v>40</v>
      </c>
      <c r="E875" s="63"/>
    </row>
    <row r="876" ht="25" customHeight="1" spans="1:5">
      <c r="A876" s="316">
        <v>21302</v>
      </c>
      <c r="B876" s="319" t="s">
        <v>756</v>
      </c>
      <c r="C876" s="320">
        <f>SUM(C877:C897)</f>
        <v>10254</v>
      </c>
      <c r="D876" s="324">
        <f>D877+D881+D884+D894+D897</f>
        <v>10093</v>
      </c>
      <c r="E876" s="63"/>
    </row>
    <row r="877" ht="25" customHeight="1" spans="1:5">
      <c r="A877" s="316">
        <v>2130201</v>
      </c>
      <c r="B877" s="316" t="s">
        <v>102</v>
      </c>
      <c r="C877" s="322">
        <v>4802</v>
      </c>
      <c r="D877" s="323">
        <v>6307</v>
      </c>
      <c r="E877" s="63"/>
    </row>
    <row r="878" ht="25" customHeight="1" spans="1:5">
      <c r="A878" s="316">
        <v>2130202</v>
      </c>
      <c r="B878" s="316" t="s">
        <v>103</v>
      </c>
      <c r="C878" s="322">
        <v>0</v>
      </c>
      <c r="D878" s="323"/>
      <c r="E878" s="63"/>
    </row>
    <row r="879" ht="25" customHeight="1" spans="1:5">
      <c r="A879" s="316">
        <v>2130203</v>
      </c>
      <c r="B879" s="316" t="s">
        <v>104</v>
      </c>
      <c r="C879" s="322">
        <v>0</v>
      </c>
      <c r="D879" s="323"/>
      <c r="E879" s="63"/>
    </row>
    <row r="880" ht="25" customHeight="1" spans="1:5">
      <c r="A880" s="316">
        <v>2130204</v>
      </c>
      <c r="B880" s="316" t="s">
        <v>757</v>
      </c>
      <c r="C880" s="322">
        <v>732</v>
      </c>
      <c r="D880" s="323"/>
      <c r="E880" s="63"/>
    </row>
    <row r="881" ht="25" customHeight="1" spans="1:5">
      <c r="A881" s="316">
        <v>2130205</v>
      </c>
      <c r="B881" s="316" t="s">
        <v>758</v>
      </c>
      <c r="C881" s="322">
        <v>824</v>
      </c>
      <c r="D881" s="323">
        <v>480</v>
      </c>
      <c r="E881" s="63"/>
    </row>
    <row r="882" ht="25" customHeight="1" spans="1:5">
      <c r="A882" s="316">
        <v>2130206</v>
      </c>
      <c r="B882" s="316" t="s">
        <v>759</v>
      </c>
      <c r="C882" s="322">
        <v>0</v>
      </c>
      <c r="D882" s="323"/>
      <c r="E882" s="63"/>
    </row>
    <row r="883" ht="25" customHeight="1" spans="1:5">
      <c r="A883" s="316">
        <v>2130207</v>
      </c>
      <c r="B883" s="316" t="s">
        <v>760</v>
      </c>
      <c r="C883" s="322">
        <v>179</v>
      </c>
      <c r="D883" s="323"/>
      <c r="E883" s="63"/>
    </row>
    <row r="884" ht="25" customHeight="1" spans="1:5">
      <c r="A884" s="316">
        <v>2130209</v>
      </c>
      <c r="B884" s="316" t="s">
        <v>761</v>
      </c>
      <c r="C884" s="322">
        <v>2272</v>
      </c>
      <c r="D884" s="323">
        <v>1978</v>
      </c>
      <c r="E884" s="63"/>
    </row>
    <row r="885" ht="25" customHeight="1" spans="1:5">
      <c r="A885" s="316">
        <v>2130211</v>
      </c>
      <c r="B885" s="316" t="s">
        <v>762</v>
      </c>
      <c r="C885" s="322">
        <v>15</v>
      </c>
      <c r="D885" s="323"/>
      <c r="E885" s="63"/>
    </row>
    <row r="886" ht="25" customHeight="1" spans="1:5">
      <c r="A886" s="316">
        <v>2130212</v>
      </c>
      <c r="B886" s="316" t="s">
        <v>763</v>
      </c>
      <c r="C886" s="322">
        <v>0</v>
      </c>
      <c r="D886" s="323"/>
      <c r="E886" s="63"/>
    </row>
    <row r="887" ht="25" customHeight="1" spans="1:5">
      <c r="A887" s="316">
        <v>2130213</v>
      </c>
      <c r="B887" s="316" t="s">
        <v>764</v>
      </c>
      <c r="C887" s="322">
        <v>18</v>
      </c>
      <c r="D887" s="323"/>
      <c r="E887" s="63"/>
    </row>
    <row r="888" ht="25" customHeight="1" spans="1:5">
      <c r="A888" s="316">
        <v>2130217</v>
      </c>
      <c r="B888" s="316" t="s">
        <v>765</v>
      </c>
      <c r="C888" s="322">
        <v>0</v>
      </c>
      <c r="D888" s="323"/>
      <c r="E888" s="63"/>
    </row>
    <row r="889" ht="25" customHeight="1" spans="1:5">
      <c r="A889" s="316">
        <v>2130220</v>
      </c>
      <c r="B889" s="316" t="s">
        <v>766</v>
      </c>
      <c r="C889" s="322">
        <v>0</v>
      </c>
      <c r="D889" s="323"/>
      <c r="E889" s="63"/>
    </row>
    <row r="890" ht="25" customHeight="1" spans="1:5">
      <c r="A890" s="316">
        <v>2130221</v>
      </c>
      <c r="B890" s="316" t="s">
        <v>767</v>
      </c>
      <c r="C890" s="322">
        <v>25</v>
      </c>
      <c r="D890" s="323"/>
      <c r="E890" s="63"/>
    </row>
    <row r="891" ht="25" customHeight="1" spans="1:5">
      <c r="A891" s="316">
        <v>2130223</v>
      </c>
      <c r="B891" s="316" t="s">
        <v>768</v>
      </c>
      <c r="C891" s="322">
        <v>0</v>
      </c>
      <c r="D891" s="323"/>
      <c r="E891" s="63"/>
    </row>
    <row r="892" ht="25" customHeight="1" spans="1:5">
      <c r="A892" s="316">
        <v>2130226</v>
      </c>
      <c r="B892" s="316" t="s">
        <v>769</v>
      </c>
      <c r="C892" s="322">
        <v>0</v>
      </c>
      <c r="D892" s="323"/>
      <c r="E892" s="63"/>
    </row>
    <row r="893" ht="25" customHeight="1" spans="1:5">
      <c r="A893" s="316">
        <v>2130227</v>
      </c>
      <c r="B893" s="316" t="s">
        <v>770</v>
      </c>
      <c r="C893" s="322">
        <v>0</v>
      </c>
      <c r="D893" s="323"/>
      <c r="E893" s="63"/>
    </row>
    <row r="894" ht="25" customHeight="1" spans="1:5">
      <c r="A894" s="316">
        <v>2130234</v>
      </c>
      <c r="B894" s="316" t="s">
        <v>771</v>
      </c>
      <c r="C894" s="322">
        <v>70</v>
      </c>
      <c r="D894" s="323">
        <v>414</v>
      </c>
      <c r="E894" s="63"/>
    </row>
    <row r="895" ht="25" customHeight="1" spans="1:5">
      <c r="A895" s="316">
        <v>2130236</v>
      </c>
      <c r="B895" s="316" t="s">
        <v>772</v>
      </c>
      <c r="C895" s="322">
        <v>288</v>
      </c>
      <c r="D895" s="323"/>
      <c r="E895" s="63"/>
    </row>
    <row r="896" ht="25" customHeight="1" spans="1:5">
      <c r="A896" s="316">
        <v>2130237</v>
      </c>
      <c r="B896" s="316" t="s">
        <v>741</v>
      </c>
      <c r="C896" s="322">
        <v>0</v>
      </c>
      <c r="D896" s="323"/>
      <c r="E896" s="63"/>
    </row>
    <row r="897" ht="25" customHeight="1" spans="1:5">
      <c r="A897" s="316">
        <v>2130299</v>
      </c>
      <c r="B897" s="316" t="s">
        <v>773</v>
      </c>
      <c r="C897" s="322">
        <v>1029</v>
      </c>
      <c r="D897" s="323">
        <v>914</v>
      </c>
      <c r="E897" s="63"/>
    </row>
    <row r="898" ht="25" customHeight="1" spans="1:5">
      <c r="A898" s="316">
        <v>21303</v>
      </c>
      <c r="B898" s="319" t="s">
        <v>774</v>
      </c>
      <c r="C898" s="320">
        <f>SUM(C899:C925)</f>
        <v>2274</v>
      </c>
      <c r="D898" s="324">
        <f>D899+D904+D918+D925</f>
        <v>1910</v>
      </c>
      <c r="E898" s="63"/>
    </row>
    <row r="899" ht="25" customHeight="1" spans="1:5">
      <c r="A899" s="316">
        <v>2130301</v>
      </c>
      <c r="B899" s="316" t="s">
        <v>102</v>
      </c>
      <c r="C899" s="322">
        <v>50</v>
      </c>
      <c r="D899" s="323">
        <v>10</v>
      </c>
      <c r="E899" s="63"/>
    </row>
    <row r="900" ht="25" customHeight="1" spans="1:5">
      <c r="A900" s="316">
        <v>2130302</v>
      </c>
      <c r="B900" s="316" t="s">
        <v>103</v>
      </c>
      <c r="C900" s="322">
        <v>0</v>
      </c>
      <c r="D900" s="323"/>
      <c r="E900" s="63"/>
    </row>
    <row r="901" ht="25" customHeight="1" spans="1:5">
      <c r="A901" s="316">
        <v>2130303</v>
      </c>
      <c r="B901" s="316" t="s">
        <v>104</v>
      </c>
      <c r="C901" s="322">
        <v>0</v>
      </c>
      <c r="D901" s="323"/>
      <c r="E901" s="63"/>
    </row>
    <row r="902" ht="25" customHeight="1" spans="1:5">
      <c r="A902" s="316">
        <v>2130304</v>
      </c>
      <c r="B902" s="316" t="s">
        <v>775</v>
      </c>
      <c r="C902" s="322">
        <v>5</v>
      </c>
      <c r="D902" s="323"/>
      <c r="E902" s="63"/>
    </row>
    <row r="903" ht="25" customHeight="1" spans="1:5">
      <c r="A903" s="316">
        <v>2130305</v>
      </c>
      <c r="B903" s="316" t="s">
        <v>776</v>
      </c>
      <c r="C903" s="322">
        <v>350</v>
      </c>
      <c r="D903" s="323"/>
      <c r="E903" s="63"/>
    </row>
    <row r="904" ht="25" customHeight="1" spans="1:5">
      <c r="A904" s="316">
        <v>2130306</v>
      </c>
      <c r="B904" s="316" t="s">
        <v>777</v>
      </c>
      <c r="C904" s="322">
        <v>117</v>
      </c>
      <c r="D904" s="323">
        <v>181</v>
      </c>
      <c r="E904" s="63"/>
    </row>
    <row r="905" ht="25" customHeight="1" spans="1:5">
      <c r="A905" s="316">
        <v>2130307</v>
      </c>
      <c r="B905" s="316" t="s">
        <v>778</v>
      </c>
      <c r="C905" s="322">
        <v>0</v>
      </c>
      <c r="D905" s="323"/>
      <c r="E905" s="63"/>
    </row>
    <row r="906" ht="25" customHeight="1" spans="1:5">
      <c r="A906" s="316">
        <v>2130308</v>
      </c>
      <c r="B906" s="316" t="s">
        <v>779</v>
      </c>
      <c r="C906" s="322">
        <v>0</v>
      </c>
      <c r="D906" s="323"/>
      <c r="E906" s="63"/>
    </row>
    <row r="907" ht="25" customHeight="1" spans="1:5">
      <c r="A907" s="316">
        <v>2130309</v>
      </c>
      <c r="B907" s="316" t="s">
        <v>780</v>
      </c>
      <c r="C907" s="322">
        <v>0</v>
      </c>
      <c r="D907" s="323"/>
      <c r="E907" s="63"/>
    </row>
    <row r="908" ht="25" customHeight="1" spans="1:5">
      <c r="A908" s="316">
        <v>2130310</v>
      </c>
      <c r="B908" s="316" t="s">
        <v>781</v>
      </c>
      <c r="C908" s="322">
        <v>0</v>
      </c>
      <c r="D908" s="323"/>
      <c r="E908" s="63"/>
    </row>
    <row r="909" ht="25" customHeight="1" spans="1:5">
      <c r="A909" s="316">
        <v>2130311</v>
      </c>
      <c r="B909" s="316" t="s">
        <v>782</v>
      </c>
      <c r="C909" s="322">
        <v>18</v>
      </c>
      <c r="D909" s="323"/>
      <c r="E909" s="63"/>
    </row>
    <row r="910" ht="25" customHeight="1" spans="1:5">
      <c r="A910" s="316">
        <v>2130312</v>
      </c>
      <c r="B910" s="316" t="s">
        <v>783</v>
      </c>
      <c r="C910" s="322">
        <v>0</v>
      </c>
      <c r="D910" s="323"/>
      <c r="E910" s="63"/>
    </row>
    <row r="911" ht="25" customHeight="1" spans="1:5">
      <c r="A911" s="316">
        <v>2130313</v>
      </c>
      <c r="B911" s="316" t="s">
        <v>784</v>
      </c>
      <c r="C911" s="322">
        <v>0</v>
      </c>
      <c r="D911" s="323"/>
      <c r="E911" s="63"/>
    </row>
    <row r="912" ht="25" customHeight="1" spans="1:5">
      <c r="A912" s="316">
        <v>2130314</v>
      </c>
      <c r="B912" s="316" t="s">
        <v>785</v>
      </c>
      <c r="C912" s="322">
        <v>5</v>
      </c>
      <c r="D912" s="323"/>
      <c r="E912" s="63"/>
    </row>
    <row r="913" ht="25" customHeight="1" spans="1:5">
      <c r="A913" s="316">
        <v>2130315</v>
      </c>
      <c r="B913" s="316" t="s">
        <v>786</v>
      </c>
      <c r="C913" s="322">
        <v>11</v>
      </c>
      <c r="D913" s="323"/>
      <c r="E913" s="63"/>
    </row>
    <row r="914" ht="25" customHeight="1" spans="1:5">
      <c r="A914" s="316">
        <v>2130316</v>
      </c>
      <c r="B914" s="316" t="s">
        <v>787</v>
      </c>
      <c r="C914" s="322">
        <v>222</v>
      </c>
      <c r="D914" s="323"/>
      <c r="E914" s="63"/>
    </row>
    <row r="915" ht="25" customHeight="1" spans="1:5">
      <c r="A915" s="316">
        <v>2130317</v>
      </c>
      <c r="B915" s="316" t="s">
        <v>788</v>
      </c>
      <c r="C915" s="322">
        <v>0</v>
      </c>
      <c r="D915" s="323"/>
      <c r="E915" s="63"/>
    </row>
    <row r="916" ht="25" customHeight="1" spans="1:5">
      <c r="A916" s="316">
        <v>2130318</v>
      </c>
      <c r="B916" s="316" t="s">
        <v>789</v>
      </c>
      <c r="C916" s="322">
        <v>0</v>
      </c>
      <c r="D916" s="323"/>
      <c r="E916" s="63"/>
    </row>
    <row r="917" ht="25" customHeight="1" spans="1:5">
      <c r="A917" s="316">
        <v>2130319</v>
      </c>
      <c r="B917" s="316" t="s">
        <v>790</v>
      </c>
      <c r="C917" s="322">
        <v>68</v>
      </c>
      <c r="D917" s="323"/>
      <c r="E917" s="63"/>
    </row>
    <row r="918" ht="25" customHeight="1" spans="1:5">
      <c r="A918" s="316">
        <v>2130321</v>
      </c>
      <c r="B918" s="316" t="s">
        <v>791</v>
      </c>
      <c r="C918" s="322">
        <v>399</v>
      </c>
      <c r="D918" s="323">
        <v>719</v>
      </c>
      <c r="E918" s="63"/>
    </row>
    <row r="919" ht="25" customHeight="1" spans="1:5">
      <c r="A919" s="316">
        <v>2130322</v>
      </c>
      <c r="B919" s="316" t="s">
        <v>792</v>
      </c>
      <c r="C919" s="322">
        <v>0</v>
      </c>
      <c r="D919" s="323"/>
      <c r="E919" s="63"/>
    </row>
    <row r="920" ht="25" customHeight="1" spans="1:5">
      <c r="A920" s="316">
        <v>2130333</v>
      </c>
      <c r="B920" s="316" t="s">
        <v>768</v>
      </c>
      <c r="C920" s="322">
        <v>0</v>
      </c>
      <c r="D920" s="323"/>
      <c r="E920" s="63"/>
    </row>
    <row r="921" ht="25" customHeight="1" spans="1:5">
      <c r="A921" s="316">
        <v>2130334</v>
      </c>
      <c r="B921" s="316" t="s">
        <v>793</v>
      </c>
      <c r="C921" s="322">
        <v>0</v>
      </c>
      <c r="D921" s="323"/>
      <c r="E921" s="63"/>
    </row>
    <row r="922" ht="25" customHeight="1" spans="1:5">
      <c r="A922" s="316">
        <v>2130335</v>
      </c>
      <c r="B922" s="316" t="s">
        <v>794</v>
      </c>
      <c r="C922" s="322">
        <v>0</v>
      </c>
      <c r="D922" s="323"/>
      <c r="E922" s="63"/>
    </row>
    <row r="923" ht="25" customHeight="1" spans="1:5">
      <c r="A923" s="316">
        <v>2130336</v>
      </c>
      <c r="B923" s="316" t="s">
        <v>795</v>
      </c>
      <c r="C923" s="322">
        <v>0</v>
      </c>
      <c r="D923" s="323"/>
      <c r="E923" s="63"/>
    </row>
    <row r="924" ht="25" customHeight="1" spans="1:5">
      <c r="A924" s="316">
        <v>2130337</v>
      </c>
      <c r="B924" s="316" t="s">
        <v>796</v>
      </c>
      <c r="C924" s="322">
        <v>0</v>
      </c>
      <c r="D924" s="323"/>
      <c r="E924" s="63"/>
    </row>
    <row r="925" ht="25" customHeight="1" spans="1:5">
      <c r="A925" s="316">
        <v>2130399</v>
      </c>
      <c r="B925" s="316" t="s">
        <v>797</v>
      </c>
      <c r="C925" s="322">
        <v>1029</v>
      </c>
      <c r="D925" s="323">
        <v>1000</v>
      </c>
      <c r="E925" s="63"/>
    </row>
    <row r="926" ht="25" customHeight="1" spans="1:5">
      <c r="A926" s="316">
        <v>21305</v>
      </c>
      <c r="B926" s="319" t="s">
        <v>798</v>
      </c>
      <c r="C926" s="320">
        <f>SUM(C927:C936)</f>
        <v>20282</v>
      </c>
      <c r="D926" s="324">
        <f>D927+D930+D931+D936</f>
        <v>19883</v>
      </c>
      <c r="E926" s="63"/>
    </row>
    <row r="927" ht="25" customHeight="1" spans="1:5">
      <c r="A927" s="316">
        <v>2130501</v>
      </c>
      <c r="B927" s="316" t="s">
        <v>102</v>
      </c>
      <c r="C927" s="322">
        <v>180</v>
      </c>
      <c r="D927" s="323">
        <v>222</v>
      </c>
      <c r="E927" s="63"/>
    </row>
    <row r="928" ht="25" customHeight="1" spans="1:5">
      <c r="A928" s="316">
        <v>2130502</v>
      </c>
      <c r="B928" s="316" t="s">
        <v>103</v>
      </c>
      <c r="C928" s="322">
        <v>0</v>
      </c>
      <c r="D928" s="323"/>
      <c r="E928" s="63"/>
    </row>
    <row r="929" ht="25" customHeight="1" spans="1:5">
      <c r="A929" s="316">
        <v>2130503</v>
      </c>
      <c r="B929" s="316" t="s">
        <v>104</v>
      </c>
      <c r="C929" s="322">
        <v>0</v>
      </c>
      <c r="D929" s="323"/>
      <c r="E929" s="63"/>
    </row>
    <row r="930" ht="25" customHeight="1" spans="1:5">
      <c r="A930" s="316">
        <v>2130504</v>
      </c>
      <c r="B930" s="316" t="s">
        <v>799</v>
      </c>
      <c r="C930" s="322">
        <v>4312</v>
      </c>
      <c r="D930" s="323">
        <v>3704</v>
      </c>
      <c r="E930" s="63"/>
    </row>
    <row r="931" ht="25" customHeight="1" spans="1:5">
      <c r="A931" s="316">
        <v>2130505</v>
      </c>
      <c r="B931" s="316" t="s">
        <v>800</v>
      </c>
      <c r="C931" s="322">
        <v>998</v>
      </c>
      <c r="D931" s="323">
        <v>1000</v>
      </c>
      <c r="E931" s="63"/>
    </row>
    <row r="932" ht="25" customHeight="1" spans="1:5">
      <c r="A932" s="316">
        <v>2130506</v>
      </c>
      <c r="B932" s="316" t="s">
        <v>801</v>
      </c>
      <c r="C932" s="322">
        <v>0</v>
      </c>
      <c r="D932" s="323"/>
      <c r="E932" s="63"/>
    </row>
    <row r="933" ht="25" customHeight="1" spans="1:5">
      <c r="A933" s="316">
        <v>2130507</v>
      </c>
      <c r="B933" s="316" t="s">
        <v>802</v>
      </c>
      <c r="C933" s="322">
        <v>0</v>
      </c>
      <c r="D933" s="323"/>
      <c r="E933" s="63"/>
    </row>
    <row r="934" ht="25" customHeight="1" spans="1:5">
      <c r="A934" s="316">
        <v>2130508</v>
      </c>
      <c r="B934" s="316" t="s">
        <v>803</v>
      </c>
      <c r="C934" s="322">
        <v>0</v>
      </c>
      <c r="D934" s="323"/>
      <c r="E934" s="63"/>
    </row>
    <row r="935" ht="25" customHeight="1" spans="1:5">
      <c r="A935" s="316">
        <v>2130550</v>
      </c>
      <c r="B935" s="316" t="s">
        <v>111</v>
      </c>
      <c r="C935" s="322">
        <v>0</v>
      </c>
      <c r="D935" s="323"/>
      <c r="E935" s="63"/>
    </row>
    <row r="936" ht="25" customHeight="1" spans="1:5">
      <c r="A936" s="316">
        <v>2130599</v>
      </c>
      <c r="B936" s="316" t="s">
        <v>804</v>
      </c>
      <c r="C936" s="322">
        <v>14792</v>
      </c>
      <c r="D936" s="323">
        <v>14957</v>
      </c>
      <c r="E936" s="63"/>
    </row>
    <row r="937" ht="25" customHeight="1" spans="1:5">
      <c r="A937" s="316">
        <v>21307</v>
      </c>
      <c r="B937" s="319" t="s">
        <v>805</v>
      </c>
      <c r="C937" s="320">
        <f>SUM(C938:C943)</f>
        <v>3448</v>
      </c>
      <c r="D937" s="324">
        <v>3805</v>
      </c>
      <c r="E937" s="63"/>
    </row>
    <row r="938" ht="25" customHeight="1" spans="1:5">
      <c r="A938" s="316">
        <v>2130701</v>
      </c>
      <c r="B938" s="316" t="s">
        <v>806</v>
      </c>
      <c r="C938" s="322">
        <v>30</v>
      </c>
      <c r="D938" s="323"/>
      <c r="E938" s="63"/>
    </row>
    <row r="939" ht="25" customHeight="1" spans="1:5">
      <c r="A939" s="316">
        <v>2130704</v>
      </c>
      <c r="B939" s="316" t="s">
        <v>807</v>
      </c>
      <c r="C939" s="322">
        <v>0</v>
      </c>
      <c r="D939" s="323"/>
      <c r="E939" s="63"/>
    </row>
    <row r="940" ht="25" customHeight="1" spans="1:5">
      <c r="A940" s="316">
        <v>2130705</v>
      </c>
      <c r="B940" s="316" t="s">
        <v>808</v>
      </c>
      <c r="C940" s="322">
        <v>34</v>
      </c>
      <c r="D940" s="323">
        <v>3652</v>
      </c>
      <c r="E940" s="63"/>
    </row>
    <row r="941" ht="25" customHeight="1" spans="1:5">
      <c r="A941" s="316">
        <v>2130706</v>
      </c>
      <c r="B941" s="316" t="s">
        <v>809</v>
      </c>
      <c r="C941" s="322">
        <v>510</v>
      </c>
      <c r="D941" s="323"/>
      <c r="E941" s="63"/>
    </row>
    <row r="942" ht="25" customHeight="1" spans="1:5">
      <c r="A942" s="316">
        <v>2130707</v>
      </c>
      <c r="B942" s="316" t="s">
        <v>810</v>
      </c>
      <c r="C942" s="322">
        <v>200</v>
      </c>
      <c r="D942" s="323"/>
      <c r="E942" s="63"/>
    </row>
    <row r="943" ht="25" customHeight="1" spans="1:5">
      <c r="A943" s="316">
        <v>2130799</v>
      </c>
      <c r="B943" s="316" t="s">
        <v>811</v>
      </c>
      <c r="C943" s="322">
        <v>2674</v>
      </c>
      <c r="D943" s="323">
        <v>153</v>
      </c>
      <c r="E943" s="63"/>
    </row>
    <row r="944" ht="25" customHeight="1" spans="1:5">
      <c r="A944" s="316">
        <v>21308</v>
      </c>
      <c r="B944" s="319" t="s">
        <v>812</v>
      </c>
      <c r="C944" s="320">
        <f>SUM(C945:C949)</f>
        <v>1115</v>
      </c>
      <c r="D944" s="324">
        <v>639</v>
      </c>
      <c r="E944" s="63"/>
    </row>
    <row r="945" ht="25" customHeight="1" spans="1:5">
      <c r="A945" s="316">
        <v>2130801</v>
      </c>
      <c r="B945" s="316" t="s">
        <v>813</v>
      </c>
      <c r="C945" s="322">
        <v>22</v>
      </c>
      <c r="D945" s="323"/>
      <c r="E945" s="63"/>
    </row>
    <row r="946" ht="25" customHeight="1" spans="1:5">
      <c r="A946" s="316">
        <v>2130803</v>
      </c>
      <c r="B946" s="316" t="s">
        <v>814</v>
      </c>
      <c r="C946" s="322">
        <v>685</v>
      </c>
      <c r="D946" s="323">
        <v>599</v>
      </c>
      <c r="E946" s="63"/>
    </row>
    <row r="947" ht="25" customHeight="1" spans="1:5">
      <c r="A947" s="316">
        <v>2130804</v>
      </c>
      <c r="B947" s="316" t="s">
        <v>815</v>
      </c>
      <c r="C947" s="322">
        <v>408</v>
      </c>
      <c r="D947" s="323">
        <v>40</v>
      </c>
      <c r="E947" s="63"/>
    </row>
    <row r="948" ht="25" customHeight="1" spans="1:5">
      <c r="A948" s="316">
        <v>2130805</v>
      </c>
      <c r="B948" s="316" t="s">
        <v>816</v>
      </c>
      <c r="C948" s="322">
        <v>0</v>
      </c>
      <c r="D948" s="323"/>
      <c r="E948" s="63"/>
    </row>
    <row r="949" ht="25" customHeight="1" spans="1:5">
      <c r="A949" s="316">
        <v>2130899</v>
      </c>
      <c r="B949" s="316" t="s">
        <v>817</v>
      </c>
      <c r="C949" s="322">
        <v>0</v>
      </c>
      <c r="D949" s="323"/>
      <c r="E949" s="63"/>
    </row>
    <row r="950" ht="25" customHeight="1" spans="1:5">
      <c r="A950" s="316">
        <v>21309</v>
      </c>
      <c r="B950" s="319" t="s">
        <v>818</v>
      </c>
      <c r="C950" s="320">
        <f>SUM(C951:C952)</f>
        <v>1439</v>
      </c>
      <c r="D950" s="324">
        <v>1400</v>
      </c>
      <c r="E950" s="63"/>
    </row>
    <row r="951" ht="25" customHeight="1" spans="1:5">
      <c r="A951" s="316">
        <v>2130901</v>
      </c>
      <c r="B951" s="316" t="s">
        <v>819</v>
      </c>
      <c r="C951" s="322">
        <v>0</v>
      </c>
      <c r="D951" s="323"/>
      <c r="E951" s="63"/>
    </row>
    <row r="952" ht="25" customHeight="1" spans="1:5">
      <c r="A952" s="316">
        <v>2130999</v>
      </c>
      <c r="B952" s="316" t="s">
        <v>820</v>
      </c>
      <c r="C952" s="322">
        <v>1439</v>
      </c>
      <c r="D952" s="323">
        <v>1400</v>
      </c>
      <c r="E952" s="63"/>
    </row>
    <row r="953" ht="25" customHeight="1" spans="1:5">
      <c r="A953" s="316">
        <v>21399</v>
      </c>
      <c r="B953" s="319" t="s">
        <v>821</v>
      </c>
      <c r="C953" s="320">
        <f>C954+C955</f>
        <v>1842</v>
      </c>
      <c r="D953" s="324">
        <v>3274</v>
      </c>
      <c r="E953" s="63"/>
    </row>
    <row r="954" ht="25" customHeight="1" spans="1:5">
      <c r="A954" s="316">
        <v>2139901</v>
      </c>
      <c r="B954" s="316" t="s">
        <v>822</v>
      </c>
      <c r="C954" s="322">
        <v>0</v>
      </c>
      <c r="D954" s="323"/>
      <c r="E954" s="63"/>
    </row>
    <row r="955" ht="25" customHeight="1" spans="1:5">
      <c r="A955" s="316">
        <v>2139999</v>
      </c>
      <c r="B955" s="316" t="s">
        <v>823</v>
      </c>
      <c r="C955" s="322">
        <v>1842</v>
      </c>
      <c r="D955" s="323">
        <v>3274</v>
      </c>
      <c r="E955" s="63"/>
    </row>
    <row r="956" ht="25" customHeight="1" spans="1:5">
      <c r="A956" s="316">
        <v>214</v>
      </c>
      <c r="B956" s="319" t="s">
        <v>824</v>
      </c>
      <c r="C956" s="320">
        <f>SUM(C957,C979,C989,C999,C1006,C1011)</f>
        <v>6363</v>
      </c>
      <c r="D956" s="321">
        <f>D957+D1006</f>
        <v>8314</v>
      </c>
      <c r="E956" s="63"/>
    </row>
    <row r="957" ht="25" customHeight="1" spans="1:5">
      <c r="A957" s="316">
        <v>21401</v>
      </c>
      <c r="B957" s="319" t="s">
        <v>825</v>
      </c>
      <c r="C957" s="320">
        <f>SUM(C958:C978)</f>
        <v>4089</v>
      </c>
      <c r="D957" s="324">
        <f>D958+D959+D960+D961+D962</f>
        <v>6997</v>
      </c>
      <c r="E957" s="63"/>
    </row>
    <row r="958" ht="25" customHeight="1" spans="1:5">
      <c r="A958" s="316">
        <v>2140101</v>
      </c>
      <c r="B958" s="316" t="s">
        <v>102</v>
      </c>
      <c r="C958" s="322">
        <v>1891</v>
      </c>
      <c r="D958" s="323">
        <v>1816</v>
      </c>
      <c r="E958" s="63"/>
    </row>
    <row r="959" ht="25" customHeight="1" spans="1:5">
      <c r="A959" s="316">
        <v>2140102</v>
      </c>
      <c r="B959" s="316" t="s">
        <v>103</v>
      </c>
      <c r="C959" s="322">
        <v>0</v>
      </c>
      <c r="D959" s="323"/>
      <c r="E959" s="63"/>
    </row>
    <row r="960" ht="25" customHeight="1" spans="1:5">
      <c r="A960" s="316">
        <v>2140103</v>
      </c>
      <c r="B960" s="316" t="s">
        <v>104</v>
      </c>
      <c r="C960" s="322">
        <v>0</v>
      </c>
      <c r="D960" s="323"/>
      <c r="E960" s="63"/>
    </row>
    <row r="961" ht="25" customHeight="1" spans="1:5">
      <c r="A961" s="316">
        <v>2140104</v>
      </c>
      <c r="B961" s="316" t="s">
        <v>826</v>
      </c>
      <c r="C961" s="322">
        <v>558</v>
      </c>
      <c r="D961" s="323">
        <v>3200</v>
      </c>
      <c r="E961" s="63"/>
    </row>
    <row r="962" ht="25" customHeight="1" spans="1:5">
      <c r="A962" s="316">
        <v>2140106</v>
      </c>
      <c r="B962" s="316" t="s">
        <v>827</v>
      </c>
      <c r="C962" s="322">
        <v>927</v>
      </c>
      <c r="D962" s="323">
        <v>1981</v>
      </c>
      <c r="E962" s="63"/>
    </row>
    <row r="963" ht="25" customHeight="1" spans="1:5">
      <c r="A963" s="316">
        <v>2140109</v>
      </c>
      <c r="B963" s="316" t="s">
        <v>828</v>
      </c>
      <c r="C963" s="322">
        <v>0</v>
      </c>
      <c r="D963" s="323"/>
      <c r="E963" s="63"/>
    </row>
    <row r="964" ht="25" customHeight="1" spans="1:5">
      <c r="A964" s="316">
        <v>2140110</v>
      </c>
      <c r="B964" s="316" t="s">
        <v>829</v>
      </c>
      <c r="C964" s="322">
        <v>20</v>
      </c>
      <c r="D964" s="323"/>
      <c r="E964" s="63"/>
    </row>
    <row r="965" ht="25" customHeight="1" spans="1:5">
      <c r="A965" s="316">
        <v>2140111</v>
      </c>
      <c r="B965" s="316" t="s">
        <v>830</v>
      </c>
      <c r="C965" s="322">
        <v>0</v>
      </c>
      <c r="D965" s="323"/>
      <c r="E965" s="63"/>
    </row>
    <row r="966" ht="25" customHeight="1" spans="1:5">
      <c r="A966" s="316">
        <v>2140112</v>
      </c>
      <c r="B966" s="316" t="s">
        <v>831</v>
      </c>
      <c r="C966" s="322">
        <v>110</v>
      </c>
      <c r="D966" s="323"/>
      <c r="E966" s="63"/>
    </row>
    <row r="967" ht="25" customHeight="1" spans="1:5">
      <c r="A967" s="316">
        <v>2140114</v>
      </c>
      <c r="B967" s="316" t="s">
        <v>832</v>
      </c>
      <c r="C967" s="322">
        <v>0</v>
      </c>
      <c r="D967" s="323"/>
      <c r="E967" s="63"/>
    </row>
    <row r="968" ht="25" customHeight="1" spans="1:5">
      <c r="A968" s="316">
        <v>2140122</v>
      </c>
      <c r="B968" s="316" t="s">
        <v>833</v>
      </c>
      <c r="C968" s="322">
        <v>0</v>
      </c>
      <c r="D968" s="323"/>
      <c r="E968" s="63"/>
    </row>
    <row r="969" ht="25" customHeight="1" spans="1:5">
      <c r="A969" s="316">
        <v>2140123</v>
      </c>
      <c r="B969" s="316" t="s">
        <v>834</v>
      </c>
      <c r="C969" s="322">
        <v>0</v>
      </c>
      <c r="D969" s="323"/>
      <c r="E969" s="63"/>
    </row>
    <row r="970" ht="25" customHeight="1" spans="1:5">
      <c r="A970" s="316">
        <v>2140127</v>
      </c>
      <c r="B970" s="316" t="s">
        <v>835</v>
      </c>
      <c r="C970" s="322">
        <v>0</v>
      </c>
      <c r="D970" s="323"/>
      <c r="E970" s="63"/>
    </row>
    <row r="971" ht="25" customHeight="1" spans="1:5">
      <c r="A971" s="316">
        <v>2140128</v>
      </c>
      <c r="B971" s="316" t="s">
        <v>836</v>
      </c>
      <c r="C971" s="322">
        <v>0</v>
      </c>
      <c r="D971" s="323"/>
      <c r="E971" s="63"/>
    </row>
    <row r="972" ht="25" customHeight="1" spans="1:5">
      <c r="A972" s="316">
        <v>2140129</v>
      </c>
      <c r="B972" s="316" t="s">
        <v>837</v>
      </c>
      <c r="C972" s="322">
        <v>0</v>
      </c>
      <c r="D972" s="323"/>
      <c r="E972" s="63"/>
    </row>
    <row r="973" ht="25" customHeight="1" spans="1:5">
      <c r="A973" s="316">
        <v>2140130</v>
      </c>
      <c r="B973" s="316" t="s">
        <v>838</v>
      </c>
      <c r="C973" s="322">
        <v>0</v>
      </c>
      <c r="D973" s="323"/>
      <c r="E973" s="63"/>
    </row>
    <row r="974" ht="25" customHeight="1" spans="1:5">
      <c r="A974" s="316">
        <v>2140131</v>
      </c>
      <c r="B974" s="316" t="s">
        <v>839</v>
      </c>
      <c r="C974" s="322">
        <v>0</v>
      </c>
      <c r="D974" s="323"/>
      <c r="E974" s="63"/>
    </row>
    <row r="975" ht="25" customHeight="1" spans="1:5">
      <c r="A975" s="316">
        <v>2140133</v>
      </c>
      <c r="B975" s="316" t="s">
        <v>840</v>
      </c>
      <c r="C975" s="322">
        <v>0</v>
      </c>
      <c r="D975" s="323"/>
      <c r="E975" s="63"/>
    </row>
    <row r="976" ht="25" customHeight="1" spans="1:5">
      <c r="A976" s="316">
        <v>2140136</v>
      </c>
      <c r="B976" s="316" t="s">
        <v>841</v>
      </c>
      <c r="C976" s="322">
        <v>9</v>
      </c>
      <c r="D976" s="323"/>
      <c r="E976" s="63"/>
    </row>
    <row r="977" ht="25" customHeight="1" spans="1:5">
      <c r="A977" s="316">
        <v>2140138</v>
      </c>
      <c r="B977" s="316" t="s">
        <v>842</v>
      </c>
      <c r="C977" s="322">
        <v>0</v>
      </c>
      <c r="D977" s="323"/>
      <c r="E977" s="63"/>
    </row>
    <row r="978" ht="25" customHeight="1" spans="1:5">
      <c r="A978" s="316">
        <v>2140199</v>
      </c>
      <c r="B978" s="316" t="s">
        <v>843</v>
      </c>
      <c r="C978" s="322">
        <v>574</v>
      </c>
      <c r="D978" s="323"/>
      <c r="E978" s="63"/>
    </row>
    <row r="979" ht="25" customHeight="1" spans="1:5">
      <c r="A979" s="316">
        <v>21402</v>
      </c>
      <c r="B979" s="319" t="s">
        <v>844</v>
      </c>
      <c r="C979" s="320">
        <f>SUM(C980:C988)</f>
        <v>0</v>
      </c>
      <c r="D979" s="323"/>
      <c r="E979" s="63"/>
    </row>
    <row r="980" ht="25" customHeight="1" spans="1:5">
      <c r="A980" s="316">
        <v>2140201</v>
      </c>
      <c r="B980" s="316" t="s">
        <v>102</v>
      </c>
      <c r="C980" s="322">
        <v>0</v>
      </c>
      <c r="D980" s="327"/>
      <c r="E980" s="63"/>
    </row>
    <row r="981" ht="25" customHeight="1" spans="1:5">
      <c r="A981" s="316">
        <v>2140202</v>
      </c>
      <c r="B981" s="316" t="s">
        <v>103</v>
      </c>
      <c r="C981" s="322">
        <v>0</v>
      </c>
      <c r="D981" s="323"/>
      <c r="E981" s="63"/>
    </row>
    <row r="982" ht="25" customHeight="1" spans="1:5">
      <c r="A982" s="316">
        <v>2140203</v>
      </c>
      <c r="B982" s="316" t="s">
        <v>104</v>
      </c>
      <c r="C982" s="322">
        <v>0</v>
      </c>
      <c r="D982" s="323"/>
      <c r="E982" s="63"/>
    </row>
    <row r="983" ht="25" customHeight="1" spans="1:5">
      <c r="A983" s="316">
        <v>2140204</v>
      </c>
      <c r="B983" s="316" t="s">
        <v>845</v>
      </c>
      <c r="C983" s="322">
        <v>0</v>
      </c>
      <c r="D983" s="323"/>
      <c r="E983" s="63"/>
    </row>
    <row r="984" ht="25" customHeight="1" spans="1:5">
      <c r="A984" s="316">
        <v>2140205</v>
      </c>
      <c r="B984" s="316" t="s">
        <v>846</v>
      </c>
      <c r="C984" s="322">
        <v>0</v>
      </c>
      <c r="D984" s="323"/>
      <c r="E984" s="63"/>
    </row>
    <row r="985" ht="25" customHeight="1" spans="1:5">
      <c r="A985" s="316">
        <v>2140206</v>
      </c>
      <c r="B985" s="316" t="s">
        <v>847</v>
      </c>
      <c r="C985" s="322">
        <v>0</v>
      </c>
      <c r="D985" s="323"/>
      <c r="E985" s="63"/>
    </row>
    <row r="986" ht="25" customHeight="1" spans="1:5">
      <c r="A986" s="316">
        <v>2140207</v>
      </c>
      <c r="B986" s="316" t="s">
        <v>848</v>
      </c>
      <c r="C986" s="322">
        <v>0</v>
      </c>
      <c r="D986" s="323"/>
      <c r="E986" s="63"/>
    </row>
    <row r="987" ht="25" customHeight="1" spans="1:5">
      <c r="A987" s="316">
        <v>2140208</v>
      </c>
      <c r="B987" s="316" t="s">
        <v>849</v>
      </c>
      <c r="C987" s="322">
        <v>0</v>
      </c>
      <c r="D987" s="323"/>
      <c r="E987" s="63"/>
    </row>
    <row r="988" ht="25" customHeight="1" spans="1:5">
      <c r="A988" s="316">
        <v>2140299</v>
      </c>
      <c r="B988" s="316" t="s">
        <v>850</v>
      </c>
      <c r="C988" s="322">
        <v>0</v>
      </c>
      <c r="D988" s="323"/>
      <c r="E988" s="63"/>
    </row>
    <row r="989" ht="25" customHeight="1" spans="1:5">
      <c r="A989" s="316">
        <v>21403</v>
      </c>
      <c r="B989" s="319" t="s">
        <v>851</v>
      </c>
      <c r="C989" s="320">
        <f>SUM(C990:C998)</f>
        <v>0</v>
      </c>
      <c r="D989" s="323"/>
      <c r="E989" s="63"/>
    </row>
    <row r="990" ht="25" customHeight="1" spans="1:5">
      <c r="A990" s="316">
        <v>2140301</v>
      </c>
      <c r="B990" s="316" t="s">
        <v>102</v>
      </c>
      <c r="C990" s="322">
        <v>0</v>
      </c>
      <c r="D990" s="327"/>
      <c r="E990" s="63"/>
    </row>
    <row r="991" ht="25" customHeight="1" spans="1:5">
      <c r="A991" s="316">
        <v>2140302</v>
      </c>
      <c r="B991" s="316" t="s">
        <v>103</v>
      </c>
      <c r="C991" s="322">
        <v>0</v>
      </c>
      <c r="D991" s="323"/>
      <c r="E991" s="63"/>
    </row>
    <row r="992" ht="25" customHeight="1" spans="1:5">
      <c r="A992" s="316">
        <v>2140303</v>
      </c>
      <c r="B992" s="316" t="s">
        <v>104</v>
      </c>
      <c r="C992" s="322">
        <v>0</v>
      </c>
      <c r="D992" s="323"/>
      <c r="E992" s="63"/>
    </row>
    <row r="993" ht="25" customHeight="1" spans="1:5">
      <c r="A993" s="316">
        <v>2140304</v>
      </c>
      <c r="B993" s="316" t="s">
        <v>852</v>
      </c>
      <c r="C993" s="322">
        <v>0</v>
      </c>
      <c r="D993" s="323"/>
      <c r="E993" s="63"/>
    </row>
    <row r="994" ht="25" customHeight="1" spans="1:5">
      <c r="A994" s="316">
        <v>2140305</v>
      </c>
      <c r="B994" s="316" t="s">
        <v>853</v>
      </c>
      <c r="C994" s="322">
        <v>0</v>
      </c>
      <c r="D994" s="323"/>
      <c r="E994" s="63"/>
    </row>
    <row r="995" ht="25" customHeight="1" spans="1:5">
      <c r="A995" s="316">
        <v>2140306</v>
      </c>
      <c r="B995" s="316" t="s">
        <v>854</v>
      </c>
      <c r="C995" s="322">
        <v>0</v>
      </c>
      <c r="D995" s="323"/>
      <c r="E995" s="63"/>
    </row>
    <row r="996" ht="25" customHeight="1" spans="1:5">
      <c r="A996" s="316">
        <v>2140307</v>
      </c>
      <c r="B996" s="316" t="s">
        <v>855</v>
      </c>
      <c r="C996" s="322">
        <v>0</v>
      </c>
      <c r="D996" s="323"/>
      <c r="E996" s="63"/>
    </row>
    <row r="997" ht="25" customHeight="1" spans="1:5">
      <c r="A997" s="316">
        <v>2140308</v>
      </c>
      <c r="B997" s="316" t="s">
        <v>856</v>
      </c>
      <c r="C997" s="322">
        <v>0</v>
      </c>
      <c r="D997" s="323"/>
      <c r="E997" s="63"/>
    </row>
    <row r="998" ht="25" customHeight="1" spans="1:5">
      <c r="A998" s="316">
        <v>2140399</v>
      </c>
      <c r="B998" s="316" t="s">
        <v>857</v>
      </c>
      <c r="C998" s="322">
        <v>0</v>
      </c>
      <c r="D998" s="323"/>
      <c r="E998" s="63"/>
    </row>
    <row r="999" ht="25" customHeight="1" spans="1:5">
      <c r="A999" s="316">
        <v>21405</v>
      </c>
      <c r="B999" s="319" t="s">
        <v>858</v>
      </c>
      <c r="C999" s="320">
        <f>SUM(C1000:C1005)</f>
        <v>0</v>
      </c>
      <c r="D999" s="323"/>
      <c r="E999" s="63"/>
    </row>
    <row r="1000" ht="25" customHeight="1" spans="1:5">
      <c r="A1000" s="316">
        <v>2140501</v>
      </c>
      <c r="B1000" s="316" t="s">
        <v>102</v>
      </c>
      <c r="C1000" s="322">
        <v>0</v>
      </c>
      <c r="D1000" s="327"/>
      <c r="E1000" s="63"/>
    </row>
    <row r="1001" ht="25" customHeight="1" spans="1:5">
      <c r="A1001" s="316">
        <v>2140502</v>
      </c>
      <c r="B1001" s="316" t="s">
        <v>103</v>
      </c>
      <c r="C1001" s="322">
        <v>0</v>
      </c>
      <c r="D1001" s="323"/>
      <c r="E1001" s="63"/>
    </row>
    <row r="1002" ht="25" customHeight="1" spans="1:5">
      <c r="A1002" s="316">
        <v>2140503</v>
      </c>
      <c r="B1002" s="316" t="s">
        <v>104</v>
      </c>
      <c r="C1002" s="322">
        <v>0</v>
      </c>
      <c r="D1002" s="323"/>
      <c r="E1002" s="63"/>
    </row>
    <row r="1003" ht="25" customHeight="1" spans="1:5">
      <c r="A1003" s="316">
        <v>2140504</v>
      </c>
      <c r="B1003" s="316" t="s">
        <v>849</v>
      </c>
      <c r="C1003" s="322">
        <v>0</v>
      </c>
      <c r="D1003" s="323"/>
      <c r="E1003" s="63"/>
    </row>
    <row r="1004" ht="25" customHeight="1" spans="1:5">
      <c r="A1004" s="316">
        <v>2140505</v>
      </c>
      <c r="B1004" s="316" t="s">
        <v>859</v>
      </c>
      <c r="C1004" s="322">
        <v>0</v>
      </c>
      <c r="D1004" s="323"/>
      <c r="E1004" s="63"/>
    </row>
    <row r="1005" ht="25" customHeight="1" spans="1:5">
      <c r="A1005" s="316">
        <v>2140599</v>
      </c>
      <c r="B1005" s="316" t="s">
        <v>860</v>
      </c>
      <c r="C1005" s="322">
        <v>0</v>
      </c>
      <c r="D1005" s="327"/>
      <c r="E1005" s="63"/>
    </row>
    <row r="1006" ht="25" customHeight="1" spans="1:5">
      <c r="A1006" s="316">
        <v>21406</v>
      </c>
      <c r="B1006" s="319" t="s">
        <v>861</v>
      </c>
      <c r="C1006" s="320">
        <f>SUM(C1007:C1010)</f>
        <v>1416</v>
      </c>
      <c r="D1006" s="321">
        <v>1317</v>
      </c>
      <c r="E1006" s="63"/>
    </row>
    <row r="1007" ht="25" customHeight="1" spans="1:5">
      <c r="A1007" s="316">
        <v>2140601</v>
      </c>
      <c r="B1007" s="316" t="s">
        <v>862</v>
      </c>
      <c r="C1007" s="322">
        <v>741</v>
      </c>
      <c r="D1007" s="323">
        <v>701</v>
      </c>
      <c r="E1007" s="63"/>
    </row>
    <row r="1008" ht="25" customHeight="1" spans="1:5">
      <c r="A1008" s="316">
        <v>2140602</v>
      </c>
      <c r="B1008" s="316" t="s">
        <v>863</v>
      </c>
      <c r="C1008" s="322">
        <v>474</v>
      </c>
      <c r="D1008" s="323">
        <v>616</v>
      </c>
      <c r="E1008" s="63"/>
    </row>
    <row r="1009" ht="25" customHeight="1" spans="1:5">
      <c r="A1009" s="316">
        <v>2140603</v>
      </c>
      <c r="B1009" s="316" t="s">
        <v>864</v>
      </c>
      <c r="C1009" s="322">
        <v>0</v>
      </c>
      <c r="D1009" s="323"/>
      <c r="E1009" s="63"/>
    </row>
    <row r="1010" ht="25" customHeight="1" spans="1:5">
      <c r="A1010" s="316">
        <v>2140699</v>
      </c>
      <c r="B1010" s="316" t="s">
        <v>865</v>
      </c>
      <c r="C1010" s="322">
        <v>201</v>
      </c>
      <c r="D1010" s="323"/>
      <c r="E1010" s="63"/>
    </row>
    <row r="1011" ht="25" customHeight="1" spans="1:5">
      <c r="A1011" s="316">
        <v>21499</v>
      </c>
      <c r="B1011" s="319" t="s">
        <v>866</v>
      </c>
      <c r="C1011" s="320">
        <f>SUM(C1012:C1013)</f>
        <v>858</v>
      </c>
      <c r="D1011" s="330"/>
      <c r="E1011" s="63"/>
    </row>
    <row r="1012" ht="25" customHeight="1" spans="1:5">
      <c r="A1012" s="316">
        <v>2149901</v>
      </c>
      <c r="B1012" s="316" t="s">
        <v>867</v>
      </c>
      <c r="C1012" s="322">
        <v>151</v>
      </c>
      <c r="D1012" s="330"/>
      <c r="E1012" s="63"/>
    </row>
    <row r="1013" ht="25" customHeight="1" spans="1:5">
      <c r="A1013" s="316">
        <v>2149999</v>
      </c>
      <c r="B1013" s="316" t="s">
        <v>868</v>
      </c>
      <c r="C1013" s="322">
        <v>707</v>
      </c>
      <c r="D1013" s="330"/>
      <c r="E1013" s="63"/>
    </row>
    <row r="1014" ht="25" customHeight="1" spans="1:5">
      <c r="A1014" s="316">
        <v>215</v>
      </c>
      <c r="B1014" s="319" t="s">
        <v>869</v>
      </c>
      <c r="C1014" s="320">
        <f>SUM(C1015,C1025,C1041,C1046,C1057,C1064,C1072)</f>
        <v>730</v>
      </c>
      <c r="D1014" s="321">
        <f>D1064+D1072</f>
        <v>756</v>
      </c>
      <c r="E1014" s="63"/>
    </row>
    <row r="1015" ht="25" customHeight="1" spans="1:5">
      <c r="A1015" s="316">
        <v>21501</v>
      </c>
      <c r="B1015" s="319" t="s">
        <v>870</v>
      </c>
      <c r="C1015" s="320">
        <f>SUM(C1016:C1024)</f>
        <v>0</v>
      </c>
      <c r="D1015" s="327"/>
      <c r="E1015" s="63"/>
    </row>
    <row r="1016" ht="25" customHeight="1" spans="1:5">
      <c r="A1016" s="316">
        <v>2150101</v>
      </c>
      <c r="B1016" s="316" t="s">
        <v>102</v>
      </c>
      <c r="C1016" s="322">
        <v>0</v>
      </c>
      <c r="D1016" s="323"/>
      <c r="E1016" s="63"/>
    </row>
    <row r="1017" ht="25" customHeight="1" spans="1:5">
      <c r="A1017" s="316">
        <v>2150102</v>
      </c>
      <c r="B1017" s="316" t="s">
        <v>103</v>
      </c>
      <c r="C1017" s="322">
        <v>0</v>
      </c>
      <c r="D1017" s="323"/>
      <c r="E1017" s="63"/>
    </row>
    <row r="1018" ht="25" customHeight="1" spans="1:5">
      <c r="A1018" s="316">
        <v>2150103</v>
      </c>
      <c r="B1018" s="316" t="s">
        <v>104</v>
      </c>
      <c r="C1018" s="322">
        <v>0</v>
      </c>
      <c r="D1018" s="323"/>
      <c r="E1018" s="63"/>
    </row>
    <row r="1019" ht="25" customHeight="1" spans="1:5">
      <c r="A1019" s="316">
        <v>2150104</v>
      </c>
      <c r="B1019" s="316" t="s">
        <v>871</v>
      </c>
      <c r="C1019" s="322">
        <v>0</v>
      </c>
      <c r="D1019" s="323"/>
      <c r="E1019" s="63"/>
    </row>
    <row r="1020" ht="25" customHeight="1" spans="1:5">
      <c r="A1020" s="316">
        <v>2150105</v>
      </c>
      <c r="B1020" s="316" t="s">
        <v>872</v>
      </c>
      <c r="C1020" s="322">
        <v>0</v>
      </c>
      <c r="D1020" s="323"/>
      <c r="E1020" s="63"/>
    </row>
    <row r="1021" ht="25" customHeight="1" spans="1:5">
      <c r="A1021" s="316">
        <v>2150106</v>
      </c>
      <c r="B1021" s="316" t="s">
        <v>873</v>
      </c>
      <c r="C1021" s="322">
        <v>0</v>
      </c>
      <c r="D1021" s="323"/>
      <c r="E1021" s="63"/>
    </row>
    <row r="1022" ht="25" customHeight="1" spans="1:5">
      <c r="A1022" s="316">
        <v>2150107</v>
      </c>
      <c r="B1022" s="316" t="s">
        <v>874</v>
      </c>
      <c r="C1022" s="322">
        <v>0</v>
      </c>
      <c r="D1022" s="323"/>
      <c r="E1022" s="63"/>
    </row>
    <row r="1023" ht="25" customHeight="1" spans="1:5">
      <c r="A1023" s="316">
        <v>2150108</v>
      </c>
      <c r="B1023" s="316" t="s">
        <v>875</v>
      </c>
      <c r="C1023" s="322">
        <v>0</v>
      </c>
      <c r="D1023" s="323"/>
      <c r="E1023" s="63"/>
    </row>
    <row r="1024" ht="25" customHeight="1" spans="1:5">
      <c r="A1024" s="316">
        <v>2150199</v>
      </c>
      <c r="B1024" s="316" t="s">
        <v>876</v>
      </c>
      <c r="C1024" s="322">
        <v>0</v>
      </c>
      <c r="D1024" s="323"/>
      <c r="E1024" s="63"/>
    </row>
    <row r="1025" ht="25" customHeight="1" spans="1:5">
      <c r="A1025" s="316">
        <v>21502</v>
      </c>
      <c r="B1025" s="319" t="s">
        <v>877</v>
      </c>
      <c r="C1025" s="320">
        <f>SUM(C1026:C1040)</f>
        <v>58</v>
      </c>
      <c r="D1025" s="324"/>
      <c r="E1025" s="63"/>
    </row>
    <row r="1026" ht="25" customHeight="1" spans="1:5">
      <c r="A1026" s="316">
        <v>2150201</v>
      </c>
      <c r="B1026" s="316" t="s">
        <v>102</v>
      </c>
      <c r="C1026" s="322">
        <v>3</v>
      </c>
      <c r="D1026" s="323"/>
      <c r="E1026" s="63"/>
    </row>
    <row r="1027" ht="25" customHeight="1" spans="1:5">
      <c r="A1027" s="316">
        <v>2150202</v>
      </c>
      <c r="B1027" s="316" t="s">
        <v>103</v>
      </c>
      <c r="C1027" s="322">
        <v>0</v>
      </c>
      <c r="D1027" s="323"/>
      <c r="E1027" s="63"/>
    </row>
    <row r="1028" ht="25" customHeight="1" spans="1:5">
      <c r="A1028" s="316">
        <v>2150203</v>
      </c>
      <c r="B1028" s="316" t="s">
        <v>104</v>
      </c>
      <c r="C1028" s="322">
        <v>0</v>
      </c>
      <c r="D1028" s="323"/>
      <c r="E1028" s="63"/>
    </row>
    <row r="1029" ht="25" customHeight="1" spans="1:5">
      <c r="A1029" s="316">
        <v>2150204</v>
      </c>
      <c r="B1029" s="316" t="s">
        <v>878</v>
      </c>
      <c r="C1029" s="322">
        <v>0</v>
      </c>
      <c r="D1029" s="323"/>
      <c r="E1029" s="63"/>
    </row>
    <row r="1030" ht="25" customHeight="1" spans="1:5">
      <c r="A1030" s="316">
        <v>2150205</v>
      </c>
      <c r="B1030" s="316" t="s">
        <v>879</v>
      </c>
      <c r="C1030" s="322">
        <v>0</v>
      </c>
      <c r="D1030" s="323"/>
      <c r="E1030" s="63"/>
    </row>
    <row r="1031" ht="25" customHeight="1" spans="1:5">
      <c r="A1031" s="316">
        <v>2150206</v>
      </c>
      <c r="B1031" s="316" t="s">
        <v>880</v>
      </c>
      <c r="C1031" s="322">
        <v>0</v>
      </c>
      <c r="D1031" s="323"/>
      <c r="E1031" s="63"/>
    </row>
    <row r="1032" ht="25" customHeight="1" spans="1:5">
      <c r="A1032" s="316">
        <v>2150207</v>
      </c>
      <c r="B1032" s="316" t="s">
        <v>881</v>
      </c>
      <c r="C1032" s="322">
        <v>0</v>
      </c>
      <c r="D1032" s="323"/>
      <c r="E1032" s="63"/>
    </row>
    <row r="1033" ht="25" customHeight="1" spans="1:5">
      <c r="A1033" s="316">
        <v>2150208</v>
      </c>
      <c r="B1033" s="316" t="s">
        <v>882</v>
      </c>
      <c r="C1033" s="322">
        <v>0</v>
      </c>
      <c r="D1033" s="323"/>
      <c r="E1033" s="63"/>
    </row>
    <row r="1034" ht="25" customHeight="1" spans="1:5">
      <c r="A1034" s="316">
        <v>2150209</v>
      </c>
      <c r="B1034" s="316" t="s">
        <v>883</v>
      </c>
      <c r="C1034" s="322">
        <v>0</v>
      </c>
      <c r="D1034" s="323"/>
      <c r="E1034" s="63"/>
    </row>
    <row r="1035" ht="25" customHeight="1" spans="1:5">
      <c r="A1035" s="316">
        <v>2150210</v>
      </c>
      <c r="B1035" s="316" t="s">
        <v>884</v>
      </c>
      <c r="C1035" s="322">
        <v>0</v>
      </c>
      <c r="D1035" s="323"/>
      <c r="E1035" s="63"/>
    </row>
    <row r="1036" ht="25" customHeight="1" spans="1:5">
      <c r="A1036" s="316">
        <v>2150212</v>
      </c>
      <c r="B1036" s="316" t="s">
        <v>885</v>
      </c>
      <c r="C1036" s="322">
        <v>0</v>
      </c>
      <c r="D1036" s="323"/>
      <c r="E1036" s="63"/>
    </row>
    <row r="1037" ht="25" customHeight="1" spans="1:5">
      <c r="A1037" s="316">
        <v>2150213</v>
      </c>
      <c r="B1037" s="316" t="s">
        <v>886</v>
      </c>
      <c r="C1037" s="322">
        <v>0</v>
      </c>
      <c r="D1037" s="323"/>
      <c r="E1037" s="63"/>
    </row>
    <row r="1038" ht="25" customHeight="1" spans="1:5">
      <c r="A1038" s="316">
        <v>2150214</v>
      </c>
      <c r="B1038" s="316" t="s">
        <v>887</v>
      </c>
      <c r="C1038" s="322">
        <v>0</v>
      </c>
      <c r="D1038" s="323"/>
      <c r="E1038" s="63"/>
    </row>
    <row r="1039" ht="25" customHeight="1" spans="1:5">
      <c r="A1039" s="316">
        <v>2150215</v>
      </c>
      <c r="B1039" s="316" t="s">
        <v>888</v>
      </c>
      <c r="C1039" s="322">
        <v>0</v>
      </c>
      <c r="D1039" s="323"/>
      <c r="E1039" s="63"/>
    </row>
    <row r="1040" ht="25" customHeight="1" spans="1:5">
      <c r="A1040" s="316">
        <v>2150299</v>
      </c>
      <c r="B1040" s="316" t="s">
        <v>889</v>
      </c>
      <c r="C1040" s="322">
        <v>55</v>
      </c>
      <c r="D1040" s="323"/>
      <c r="E1040" s="63"/>
    </row>
    <row r="1041" ht="25" customHeight="1" spans="1:5">
      <c r="A1041" s="316">
        <v>21503</v>
      </c>
      <c r="B1041" s="319" t="s">
        <v>890</v>
      </c>
      <c r="C1041" s="320">
        <f>SUM(C1042:C1045)</f>
        <v>0</v>
      </c>
      <c r="D1041" s="327"/>
      <c r="E1041" s="63"/>
    </row>
    <row r="1042" ht="25" customHeight="1" spans="1:5">
      <c r="A1042" s="316">
        <v>2150301</v>
      </c>
      <c r="B1042" s="316" t="s">
        <v>102</v>
      </c>
      <c r="C1042" s="322">
        <v>0</v>
      </c>
      <c r="D1042" s="323"/>
      <c r="E1042" s="63"/>
    </row>
    <row r="1043" ht="25" customHeight="1" spans="1:5">
      <c r="A1043" s="316">
        <v>2150302</v>
      </c>
      <c r="B1043" s="316" t="s">
        <v>103</v>
      </c>
      <c r="C1043" s="322">
        <v>0</v>
      </c>
      <c r="D1043" s="323"/>
      <c r="E1043" s="63"/>
    </row>
    <row r="1044" ht="25" customHeight="1" spans="1:5">
      <c r="A1044" s="316">
        <v>2150303</v>
      </c>
      <c r="B1044" s="316" t="s">
        <v>104</v>
      </c>
      <c r="C1044" s="322">
        <v>0</v>
      </c>
      <c r="D1044" s="323"/>
      <c r="E1044" s="63"/>
    </row>
    <row r="1045" ht="25" customHeight="1" spans="1:5">
      <c r="A1045" s="316">
        <v>2150399</v>
      </c>
      <c r="B1045" s="316" t="s">
        <v>891</v>
      </c>
      <c r="C1045" s="322">
        <v>0</v>
      </c>
      <c r="D1045" s="323"/>
      <c r="E1045" s="63"/>
    </row>
    <row r="1046" ht="25" customHeight="1" spans="1:5">
      <c r="A1046" s="316">
        <v>21505</v>
      </c>
      <c r="B1046" s="319" t="s">
        <v>892</v>
      </c>
      <c r="C1046" s="320">
        <f>SUM(C1047:C1056)</f>
        <v>9</v>
      </c>
      <c r="D1046" s="324"/>
      <c r="E1046" s="63"/>
    </row>
    <row r="1047" ht="25" customHeight="1" spans="1:5">
      <c r="A1047" s="316">
        <v>2150501</v>
      </c>
      <c r="B1047" s="316" t="s">
        <v>102</v>
      </c>
      <c r="C1047" s="322">
        <v>0</v>
      </c>
      <c r="D1047" s="323"/>
      <c r="E1047" s="63"/>
    </row>
    <row r="1048" ht="25" customHeight="1" spans="1:5">
      <c r="A1048" s="316">
        <v>2150502</v>
      </c>
      <c r="B1048" s="316" t="s">
        <v>103</v>
      </c>
      <c r="C1048" s="322">
        <v>0</v>
      </c>
      <c r="D1048" s="323"/>
      <c r="E1048" s="63"/>
    </row>
    <row r="1049" ht="25" customHeight="1" spans="1:5">
      <c r="A1049" s="316">
        <v>2150503</v>
      </c>
      <c r="B1049" s="316" t="s">
        <v>104</v>
      </c>
      <c r="C1049" s="322">
        <v>0</v>
      </c>
      <c r="D1049" s="323"/>
      <c r="E1049" s="63"/>
    </row>
    <row r="1050" ht="25" customHeight="1" spans="1:5">
      <c r="A1050" s="316">
        <v>2150505</v>
      </c>
      <c r="B1050" s="316" t="s">
        <v>893</v>
      </c>
      <c r="C1050" s="322">
        <v>0</v>
      </c>
      <c r="D1050" s="323"/>
      <c r="E1050" s="63"/>
    </row>
    <row r="1051" ht="25" customHeight="1" spans="1:5">
      <c r="A1051" s="316">
        <v>2150507</v>
      </c>
      <c r="B1051" s="316" t="s">
        <v>894</v>
      </c>
      <c r="C1051" s="322">
        <v>0</v>
      </c>
      <c r="D1051" s="323"/>
      <c r="E1051" s="63"/>
    </row>
    <row r="1052" ht="25" customHeight="1" spans="1:5">
      <c r="A1052" s="316">
        <v>2150508</v>
      </c>
      <c r="B1052" s="316" t="s">
        <v>895</v>
      </c>
      <c r="C1052" s="322">
        <v>0</v>
      </c>
      <c r="D1052" s="323"/>
      <c r="E1052" s="63"/>
    </row>
    <row r="1053" ht="25" customHeight="1" spans="1:5">
      <c r="A1053" s="316">
        <v>2150516</v>
      </c>
      <c r="B1053" s="316" t="s">
        <v>896</v>
      </c>
      <c r="C1053" s="322">
        <v>0</v>
      </c>
      <c r="D1053" s="323"/>
      <c r="E1053" s="63"/>
    </row>
    <row r="1054" ht="25" customHeight="1" spans="1:5">
      <c r="A1054" s="316">
        <v>2150517</v>
      </c>
      <c r="B1054" s="316" t="s">
        <v>897</v>
      </c>
      <c r="C1054" s="322">
        <v>0</v>
      </c>
      <c r="D1054" s="323"/>
      <c r="E1054" s="63"/>
    </row>
    <row r="1055" ht="25" customHeight="1" spans="1:5">
      <c r="A1055" s="316">
        <v>2150550</v>
      </c>
      <c r="B1055" s="316" t="s">
        <v>111</v>
      </c>
      <c r="C1055" s="322">
        <v>0</v>
      </c>
      <c r="D1055" s="323"/>
      <c r="E1055" s="63"/>
    </row>
    <row r="1056" ht="25" customHeight="1" spans="1:5">
      <c r="A1056" s="316">
        <v>2150599</v>
      </c>
      <c r="B1056" s="316" t="s">
        <v>898</v>
      </c>
      <c r="C1056" s="322">
        <v>9</v>
      </c>
      <c r="D1056" s="323"/>
      <c r="E1056" s="63"/>
    </row>
    <row r="1057" ht="25" customHeight="1" spans="1:5">
      <c r="A1057" s="316">
        <v>21507</v>
      </c>
      <c r="B1057" s="319" t="s">
        <v>899</v>
      </c>
      <c r="C1057" s="320">
        <f>SUM(C1058:C1063)</f>
        <v>0</v>
      </c>
      <c r="D1057" s="327"/>
      <c r="E1057" s="63"/>
    </row>
    <row r="1058" ht="25" customHeight="1" spans="1:5">
      <c r="A1058" s="316">
        <v>2150701</v>
      </c>
      <c r="B1058" s="316" t="s">
        <v>102</v>
      </c>
      <c r="C1058" s="322">
        <v>0</v>
      </c>
      <c r="D1058" s="323"/>
      <c r="E1058" s="63"/>
    </row>
    <row r="1059" ht="25" customHeight="1" spans="1:5">
      <c r="A1059" s="316">
        <v>2150702</v>
      </c>
      <c r="B1059" s="316" t="s">
        <v>103</v>
      </c>
      <c r="C1059" s="322">
        <v>0</v>
      </c>
      <c r="D1059" s="323"/>
      <c r="E1059" s="63"/>
    </row>
    <row r="1060" ht="25" customHeight="1" spans="1:5">
      <c r="A1060" s="316">
        <v>2150703</v>
      </c>
      <c r="B1060" s="316" t="s">
        <v>104</v>
      </c>
      <c r="C1060" s="322">
        <v>0</v>
      </c>
      <c r="D1060" s="323"/>
      <c r="E1060" s="63"/>
    </row>
    <row r="1061" ht="25" customHeight="1" spans="1:5">
      <c r="A1061" s="316">
        <v>2150704</v>
      </c>
      <c r="B1061" s="316" t="s">
        <v>900</v>
      </c>
      <c r="C1061" s="322">
        <v>0</v>
      </c>
      <c r="D1061" s="323"/>
      <c r="E1061" s="63"/>
    </row>
    <row r="1062" ht="25" customHeight="1" spans="1:5">
      <c r="A1062" s="316">
        <v>2150705</v>
      </c>
      <c r="B1062" s="316" t="s">
        <v>901</v>
      </c>
      <c r="C1062" s="322">
        <v>0</v>
      </c>
      <c r="D1062" s="323"/>
      <c r="E1062" s="63"/>
    </row>
    <row r="1063" ht="25" customHeight="1" spans="1:5">
      <c r="A1063" s="316">
        <v>2150799</v>
      </c>
      <c r="B1063" s="316" t="s">
        <v>902</v>
      </c>
      <c r="C1063" s="322">
        <v>0</v>
      </c>
      <c r="D1063" s="323"/>
      <c r="E1063" s="63"/>
    </row>
    <row r="1064" ht="25" customHeight="1" spans="1:5">
      <c r="A1064" s="316">
        <v>21508</v>
      </c>
      <c r="B1064" s="319" t="s">
        <v>903</v>
      </c>
      <c r="C1064" s="320">
        <f>SUM(C1065:C1071)</f>
        <v>292</v>
      </c>
      <c r="D1064" s="324">
        <v>229</v>
      </c>
      <c r="E1064" s="63"/>
    </row>
    <row r="1065" ht="25" customHeight="1" spans="1:5">
      <c r="A1065" s="316">
        <v>2150801</v>
      </c>
      <c r="B1065" s="316" t="s">
        <v>102</v>
      </c>
      <c r="C1065" s="322">
        <v>0</v>
      </c>
      <c r="D1065" s="323"/>
      <c r="E1065" s="63"/>
    </row>
    <row r="1066" ht="25" customHeight="1" spans="1:5">
      <c r="A1066" s="316">
        <v>2150802</v>
      </c>
      <c r="B1066" s="316" t="s">
        <v>103</v>
      </c>
      <c r="C1066" s="322">
        <v>0</v>
      </c>
      <c r="D1066" s="323"/>
      <c r="E1066" s="63"/>
    </row>
    <row r="1067" ht="25" customHeight="1" spans="1:5">
      <c r="A1067" s="316">
        <v>2150803</v>
      </c>
      <c r="B1067" s="316" t="s">
        <v>104</v>
      </c>
      <c r="C1067" s="322">
        <v>0</v>
      </c>
      <c r="D1067" s="323"/>
      <c r="E1067" s="63"/>
    </row>
    <row r="1068" ht="25" customHeight="1" spans="1:5">
      <c r="A1068" s="316">
        <v>2150804</v>
      </c>
      <c r="B1068" s="316" t="s">
        <v>904</v>
      </c>
      <c r="C1068" s="322">
        <v>200</v>
      </c>
      <c r="D1068" s="323">
        <v>200</v>
      </c>
      <c r="E1068" s="63"/>
    </row>
    <row r="1069" ht="25" customHeight="1" spans="1:5">
      <c r="A1069" s="316">
        <v>2150805</v>
      </c>
      <c r="B1069" s="316" t="s">
        <v>905</v>
      </c>
      <c r="C1069" s="322">
        <v>50</v>
      </c>
      <c r="D1069" s="323"/>
      <c r="E1069" s="63"/>
    </row>
    <row r="1070" ht="25" customHeight="1" spans="1:5">
      <c r="A1070" s="316">
        <v>2150806</v>
      </c>
      <c r="B1070" s="316" t="s">
        <v>906</v>
      </c>
      <c r="C1070" s="322">
        <v>0</v>
      </c>
      <c r="D1070" s="323"/>
      <c r="E1070" s="63"/>
    </row>
    <row r="1071" ht="25" customHeight="1" spans="1:5">
      <c r="A1071" s="316">
        <v>2150899</v>
      </c>
      <c r="B1071" s="316" t="s">
        <v>907</v>
      </c>
      <c r="C1071" s="322">
        <v>42</v>
      </c>
      <c r="D1071" s="323">
        <v>29</v>
      </c>
      <c r="E1071" s="63"/>
    </row>
    <row r="1072" ht="25" customHeight="1" spans="1:5">
      <c r="A1072" s="316">
        <v>21599</v>
      </c>
      <c r="B1072" s="319" t="s">
        <v>908</v>
      </c>
      <c r="C1072" s="320">
        <f>SUM(C1073:C1077)</f>
        <v>371</v>
      </c>
      <c r="D1072" s="324">
        <v>527</v>
      </c>
      <c r="E1072" s="63"/>
    </row>
    <row r="1073" ht="25" customHeight="1" spans="1:5">
      <c r="A1073" s="316">
        <v>2159901</v>
      </c>
      <c r="B1073" s="316" t="s">
        <v>909</v>
      </c>
      <c r="C1073" s="322">
        <v>0</v>
      </c>
      <c r="D1073" s="323"/>
      <c r="E1073" s="63"/>
    </row>
    <row r="1074" ht="25" customHeight="1" spans="1:5">
      <c r="A1074" s="316">
        <v>2159904</v>
      </c>
      <c r="B1074" s="316" t="s">
        <v>910</v>
      </c>
      <c r="C1074" s="322">
        <v>0</v>
      </c>
      <c r="D1074" s="323"/>
      <c r="E1074" s="63"/>
    </row>
    <row r="1075" ht="25" customHeight="1" spans="1:5">
      <c r="A1075" s="316">
        <v>2159905</v>
      </c>
      <c r="B1075" s="316" t="s">
        <v>911</v>
      </c>
      <c r="C1075" s="322">
        <v>0</v>
      </c>
      <c r="D1075" s="323"/>
      <c r="E1075" s="63"/>
    </row>
    <row r="1076" ht="25" customHeight="1" spans="1:5">
      <c r="A1076" s="316">
        <v>2159906</v>
      </c>
      <c r="B1076" s="316" t="s">
        <v>912</v>
      </c>
      <c r="C1076" s="322">
        <v>0</v>
      </c>
      <c r="D1076" s="323"/>
      <c r="E1076" s="63"/>
    </row>
    <row r="1077" ht="25" customHeight="1" spans="1:5">
      <c r="A1077" s="316">
        <v>2159999</v>
      </c>
      <c r="B1077" s="316" t="s">
        <v>913</v>
      </c>
      <c r="C1077" s="322">
        <v>371</v>
      </c>
      <c r="D1077" s="323">
        <v>527</v>
      </c>
      <c r="E1077" s="63"/>
    </row>
    <row r="1078" ht="25" customHeight="1" spans="1:5">
      <c r="A1078" s="316">
        <v>216</v>
      </c>
      <c r="B1078" s="319" t="s">
        <v>914</v>
      </c>
      <c r="C1078" s="320">
        <f>SUM(C1079,C1089,C1095)</f>
        <v>951</v>
      </c>
      <c r="D1078" s="321">
        <f>D1079+D1089+D1095</f>
        <v>702</v>
      </c>
      <c r="E1078" s="63"/>
    </row>
    <row r="1079" ht="25" customHeight="1" spans="1:5">
      <c r="A1079" s="316">
        <v>21602</v>
      </c>
      <c r="B1079" s="319" t="s">
        <v>915</v>
      </c>
      <c r="C1079" s="320">
        <f>SUM(C1080:C1088)</f>
        <v>921</v>
      </c>
      <c r="D1079" s="324">
        <f>D1080+D1086+D1088</f>
        <v>702</v>
      </c>
      <c r="E1079" s="63"/>
    </row>
    <row r="1080" ht="25" customHeight="1" spans="1:5">
      <c r="A1080" s="316">
        <v>2160201</v>
      </c>
      <c r="B1080" s="316" t="s">
        <v>102</v>
      </c>
      <c r="C1080" s="322">
        <v>241</v>
      </c>
      <c r="D1080" s="323">
        <v>351</v>
      </c>
      <c r="E1080" s="63"/>
    </row>
    <row r="1081" ht="25" customHeight="1" spans="1:5">
      <c r="A1081" s="316">
        <v>2160202</v>
      </c>
      <c r="B1081" s="316" t="s">
        <v>103</v>
      </c>
      <c r="C1081" s="322">
        <v>0</v>
      </c>
      <c r="D1081" s="323"/>
      <c r="E1081" s="63"/>
    </row>
    <row r="1082" ht="25" customHeight="1" spans="1:5">
      <c r="A1082" s="316">
        <v>2160203</v>
      </c>
      <c r="B1082" s="316" t="s">
        <v>104</v>
      </c>
      <c r="C1082" s="322">
        <v>0</v>
      </c>
      <c r="D1082" s="323"/>
      <c r="E1082" s="63"/>
    </row>
    <row r="1083" ht="25" customHeight="1" spans="1:5">
      <c r="A1083" s="316">
        <v>2160216</v>
      </c>
      <c r="B1083" s="316" t="s">
        <v>916</v>
      </c>
      <c r="C1083" s="322">
        <v>0</v>
      </c>
      <c r="D1083" s="323"/>
      <c r="E1083" s="63"/>
    </row>
    <row r="1084" ht="25" customHeight="1" spans="1:5">
      <c r="A1084" s="316">
        <v>2160217</v>
      </c>
      <c r="B1084" s="316" t="s">
        <v>917</v>
      </c>
      <c r="C1084" s="322">
        <v>0</v>
      </c>
      <c r="D1084" s="323"/>
      <c r="E1084" s="63"/>
    </row>
    <row r="1085" ht="25" customHeight="1" spans="1:5">
      <c r="A1085" s="316">
        <v>2160218</v>
      </c>
      <c r="B1085" s="316" t="s">
        <v>918</v>
      </c>
      <c r="C1085" s="322">
        <v>0</v>
      </c>
      <c r="D1085" s="323"/>
      <c r="E1085" s="63"/>
    </row>
    <row r="1086" ht="25" customHeight="1" spans="1:5">
      <c r="A1086" s="316">
        <v>2160219</v>
      </c>
      <c r="B1086" s="316" t="s">
        <v>919</v>
      </c>
      <c r="C1086" s="322">
        <v>216</v>
      </c>
      <c r="D1086" s="323">
        <v>100</v>
      </c>
      <c r="E1086" s="63"/>
    </row>
    <row r="1087" ht="25" customHeight="1" spans="1:5">
      <c r="A1087" s="316">
        <v>2160250</v>
      </c>
      <c r="B1087" s="316" t="s">
        <v>111</v>
      </c>
      <c r="C1087" s="322">
        <v>0</v>
      </c>
      <c r="D1087" s="323"/>
      <c r="E1087" s="63"/>
    </row>
    <row r="1088" ht="25" customHeight="1" spans="1:5">
      <c r="A1088" s="316">
        <v>2160299</v>
      </c>
      <c r="B1088" s="316" t="s">
        <v>920</v>
      </c>
      <c r="C1088" s="322">
        <v>464</v>
      </c>
      <c r="D1088" s="323">
        <v>251</v>
      </c>
      <c r="E1088" s="63"/>
    </row>
    <row r="1089" ht="25" customHeight="1" spans="1:5">
      <c r="A1089" s="316">
        <v>21606</v>
      </c>
      <c r="B1089" s="319" t="s">
        <v>921</v>
      </c>
      <c r="C1089" s="320">
        <f>SUM(C1090:C1094)</f>
        <v>30</v>
      </c>
      <c r="D1089" s="324"/>
      <c r="E1089" s="63"/>
    </row>
    <row r="1090" ht="25" customHeight="1" spans="1:5">
      <c r="A1090" s="316">
        <v>2160601</v>
      </c>
      <c r="B1090" s="316" t="s">
        <v>102</v>
      </c>
      <c r="C1090" s="322">
        <v>0</v>
      </c>
      <c r="D1090" s="323"/>
      <c r="E1090" s="63"/>
    </row>
    <row r="1091" ht="25" customHeight="1" spans="1:5">
      <c r="A1091" s="316">
        <v>2160602</v>
      </c>
      <c r="B1091" s="316" t="s">
        <v>103</v>
      </c>
      <c r="C1091" s="322">
        <v>0</v>
      </c>
      <c r="D1091" s="323"/>
      <c r="E1091" s="63"/>
    </row>
    <row r="1092" ht="25" customHeight="1" spans="1:5">
      <c r="A1092" s="316">
        <v>2160603</v>
      </c>
      <c r="B1092" s="316" t="s">
        <v>104</v>
      </c>
      <c r="C1092" s="322">
        <v>0</v>
      </c>
      <c r="D1092" s="323"/>
      <c r="E1092" s="63"/>
    </row>
    <row r="1093" ht="25" customHeight="1" spans="1:5">
      <c r="A1093" s="316">
        <v>2160607</v>
      </c>
      <c r="B1093" s="316" t="s">
        <v>922</v>
      </c>
      <c r="C1093" s="322">
        <v>0</v>
      </c>
      <c r="D1093" s="323"/>
      <c r="E1093" s="63"/>
    </row>
    <row r="1094" ht="25" customHeight="1" spans="1:5">
      <c r="A1094" s="316">
        <v>2160699</v>
      </c>
      <c r="B1094" s="316" t="s">
        <v>923</v>
      </c>
      <c r="C1094" s="322">
        <v>30</v>
      </c>
      <c r="D1094" s="323"/>
      <c r="E1094" s="63"/>
    </row>
    <row r="1095" ht="25" customHeight="1" spans="1:5">
      <c r="A1095" s="316">
        <v>21699</v>
      </c>
      <c r="B1095" s="319" t="s">
        <v>924</v>
      </c>
      <c r="C1095" s="320">
        <f>SUM(C1096:C1097)</f>
        <v>0</v>
      </c>
      <c r="D1095" s="324"/>
      <c r="E1095" s="63"/>
    </row>
    <row r="1096" ht="25" customHeight="1" spans="1:5">
      <c r="A1096" s="316">
        <v>2169901</v>
      </c>
      <c r="B1096" s="316" t="s">
        <v>925</v>
      </c>
      <c r="C1096" s="322">
        <v>0</v>
      </c>
      <c r="D1096" s="323"/>
      <c r="E1096" s="63"/>
    </row>
    <row r="1097" ht="25" customHeight="1" spans="1:5">
      <c r="A1097" s="316">
        <v>2169999</v>
      </c>
      <c r="B1097" s="316" t="s">
        <v>926</v>
      </c>
      <c r="C1097" s="322">
        <v>0</v>
      </c>
      <c r="D1097" s="323"/>
      <c r="E1097" s="63"/>
    </row>
    <row r="1098" ht="25" customHeight="1" spans="1:5">
      <c r="A1098" s="316">
        <v>217</v>
      </c>
      <c r="B1098" s="319" t="s">
        <v>927</v>
      </c>
      <c r="C1098" s="320">
        <f>SUM(C1099,C1106,C1116,C1122,C1125)</f>
        <v>126</v>
      </c>
      <c r="D1098" s="321">
        <f>D1116+D1125</f>
        <v>180</v>
      </c>
      <c r="E1098" s="63"/>
    </row>
    <row r="1099" ht="25" customHeight="1" spans="1:5">
      <c r="A1099" s="316">
        <v>21701</v>
      </c>
      <c r="B1099" s="319" t="s">
        <v>928</v>
      </c>
      <c r="C1099" s="320">
        <f>SUM(C1100:C1105)</f>
        <v>12</v>
      </c>
      <c r="D1099" s="324"/>
      <c r="E1099" s="63"/>
    </row>
    <row r="1100" ht="25" customHeight="1" spans="1:5">
      <c r="A1100" s="316">
        <v>2170101</v>
      </c>
      <c r="B1100" s="316" t="s">
        <v>102</v>
      </c>
      <c r="C1100" s="322">
        <v>0</v>
      </c>
      <c r="D1100" s="323"/>
      <c r="E1100" s="63"/>
    </row>
    <row r="1101" ht="25" customHeight="1" spans="1:5">
      <c r="A1101" s="316">
        <v>2170102</v>
      </c>
      <c r="B1101" s="316" t="s">
        <v>103</v>
      </c>
      <c r="C1101" s="322">
        <v>0</v>
      </c>
      <c r="D1101" s="323"/>
      <c r="E1101" s="63"/>
    </row>
    <row r="1102" ht="25" customHeight="1" spans="1:5">
      <c r="A1102" s="316">
        <v>2170103</v>
      </c>
      <c r="B1102" s="316" t="s">
        <v>104</v>
      </c>
      <c r="C1102" s="322">
        <v>0</v>
      </c>
      <c r="D1102" s="323"/>
      <c r="E1102" s="63"/>
    </row>
    <row r="1103" ht="25" customHeight="1" spans="1:5">
      <c r="A1103" s="316">
        <v>2170104</v>
      </c>
      <c r="B1103" s="316" t="s">
        <v>929</v>
      </c>
      <c r="C1103" s="322">
        <v>0</v>
      </c>
      <c r="D1103" s="323"/>
      <c r="E1103" s="63"/>
    </row>
    <row r="1104" ht="25" customHeight="1" spans="1:5">
      <c r="A1104" s="316">
        <v>2170150</v>
      </c>
      <c r="B1104" s="316" t="s">
        <v>111</v>
      </c>
      <c r="C1104" s="322">
        <v>0</v>
      </c>
      <c r="D1104" s="323"/>
      <c r="E1104" s="63"/>
    </row>
    <row r="1105" ht="25" customHeight="1" spans="1:5">
      <c r="A1105" s="316">
        <v>2170199</v>
      </c>
      <c r="B1105" s="316" t="s">
        <v>930</v>
      </c>
      <c r="C1105" s="322">
        <v>12</v>
      </c>
      <c r="D1105" s="323"/>
      <c r="E1105" s="63"/>
    </row>
    <row r="1106" ht="25" customHeight="1" spans="1:5">
      <c r="A1106" s="316">
        <v>21702</v>
      </c>
      <c r="B1106" s="319" t="s">
        <v>931</v>
      </c>
      <c r="C1106" s="320">
        <f>SUM(C1107:C1115)</f>
        <v>0</v>
      </c>
      <c r="D1106" s="327"/>
      <c r="E1106" s="63"/>
    </row>
    <row r="1107" ht="25" customHeight="1" spans="1:5">
      <c r="A1107" s="316">
        <v>2170201</v>
      </c>
      <c r="B1107" s="316" t="s">
        <v>932</v>
      </c>
      <c r="C1107" s="322">
        <v>0</v>
      </c>
      <c r="D1107" s="323"/>
      <c r="E1107" s="63"/>
    </row>
    <row r="1108" ht="25" customHeight="1" spans="1:5">
      <c r="A1108" s="316">
        <v>2170202</v>
      </c>
      <c r="B1108" s="316" t="s">
        <v>933</v>
      </c>
      <c r="C1108" s="322">
        <v>0</v>
      </c>
      <c r="D1108" s="323"/>
      <c r="E1108" s="63"/>
    </row>
    <row r="1109" ht="25" customHeight="1" spans="1:5">
      <c r="A1109" s="316">
        <v>2170203</v>
      </c>
      <c r="B1109" s="316" t="s">
        <v>934</v>
      </c>
      <c r="C1109" s="322">
        <v>0</v>
      </c>
      <c r="D1109" s="323"/>
      <c r="E1109" s="63"/>
    </row>
    <row r="1110" ht="25" customHeight="1" spans="1:5">
      <c r="A1110" s="316">
        <v>2170204</v>
      </c>
      <c r="B1110" s="316" t="s">
        <v>935</v>
      </c>
      <c r="C1110" s="322">
        <v>0</v>
      </c>
      <c r="D1110" s="323"/>
      <c r="E1110" s="63"/>
    </row>
    <row r="1111" ht="25" customHeight="1" spans="1:5">
      <c r="A1111" s="316">
        <v>2170205</v>
      </c>
      <c r="B1111" s="316" t="s">
        <v>936</v>
      </c>
      <c r="C1111" s="322">
        <v>0</v>
      </c>
      <c r="D1111" s="323"/>
      <c r="E1111" s="63"/>
    </row>
    <row r="1112" ht="25" customHeight="1" spans="1:5">
      <c r="A1112" s="316">
        <v>2170206</v>
      </c>
      <c r="B1112" s="316" t="s">
        <v>937</v>
      </c>
      <c r="C1112" s="322">
        <v>0</v>
      </c>
      <c r="D1112" s="323"/>
      <c r="E1112" s="63"/>
    </row>
    <row r="1113" ht="25" customHeight="1" spans="1:5">
      <c r="A1113" s="316">
        <v>2170207</v>
      </c>
      <c r="B1113" s="316" t="s">
        <v>938</v>
      </c>
      <c r="C1113" s="322">
        <v>0</v>
      </c>
      <c r="D1113" s="323"/>
      <c r="E1113" s="63"/>
    </row>
    <row r="1114" ht="25" customHeight="1" spans="1:5">
      <c r="A1114" s="316">
        <v>2170208</v>
      </c>
      <c r="B1114" s="316" t="s">
        <v>939</v>
      </c>
      <c r="C1114" s="322">
        <v>0</v>
      </c>
      <c r="D1114" s="323"/>
      <c r="E1114" s="63"/>
    </row>
    <row r="1115" ht="25" customHeight="1" spans="1:5">
      <c r="A1115" s="316">
        <v>2170299</v>
      </c>
      <c r="B1115" s="316" t="s">
        <v>940</v>
      </c>
      <c r="C1115" s="322">
        <v>0</v>
      </c>
      <c r="D1115" s="323"/>
      <c r="E1115" s="63"/>
    </row>
    <row r="1116" ht="25" customHeight="1" spans="1:5">
      <c r="A1116" s="316">
        <v>21703</v>
      </c>
      <c r="B1116" s="319" t="s">
        <v>941</v>
      </c>
      <c r="C1116" s="320">
        <f>SUM(C1117:C1121)</f>
        <v>94</v>
      </c>
      <c r="D1116" s="324">
        <v>95</v>
      </c>
      <c r="E1116" s="63"/>
    </row>
    <row r="1117" ht="25" customHeight="1" spans="1:5">
      <c r="A1117" s="316">
        <v>2170301</v>
      </c>
      <c r="B1117" s="316" t="s">
        <v>942</v>
      </c>
      <c r="C1117" s="322">
        <v>0</v>
      </c>
      <c r="D1117" s="323"/>
      <c r="E1117" s="63"/>
    </row>
    <row r="1118" ht="25" customHeight="1" spans="1:5">
      <c r="A1118" s="316">
        <v>2170302</v>
      </c>
      <c r="B1118" s="316" t="s">
        <v>943</v>
      </c>
      <c r="C1118" s="322">
        <v>44</v>
      </c>
      <c r="D1118" s="323">
        <v>45</v>
      </c>
      <c r="E1118" s="63"/>
    </row>
    <row r="1119" ht="25" customHeight="1" spans="1:5">
      <c r="A1119" s="316">
        <v>2170303</v>
      </c>
      <c r="B1119" s="316" t="s">
        <v>944</v>
      </c>
      <c r="C1119" s="322">
        <v>0</v>
      </c>
      <c r="D1119" s="323"/>
      <c r="E1119" s="63"/>
    </row>
    <row r="1120" ht="25" customHeight="1" spans="1:5">
      <c r="A1120" s="316">
        <v>2170304</v>
      </c>
      <c r="B1120" s="316" t="s">
        <v>945</v>
      </c>
      <c r="C1120" s="322">
        <v>0</v>
      </c>
      <c r="D1120" s="323"/>
      <c r="E1120" s="63"/>
    </row>
    <row r="1121" ht="25" customHeight="1" spans="1:5">
      <c r="A1121" s="316">
        <v>2170399</v>
      </c>
      <c r="B1121" s="316" t="s">
        <v>946</v>
      </c>
      <c r="C1121" s="322">
        <v>50</v>
      </c>
      <c r="D1121" s="323">
        <v>50</v>
      </c>
      <c r="E1121" s="63"/>
    </row>
    <row r="1122" ht="25" customHeight="1" spans="1:5">
      <c r="A1122" s="316">
        <v>21704</v>
      </c>
      <c r="B1122" s="319" t="s">
        <v>947</v>
      </c>
      <c r="C1122" s="320">
        <f>SUM(C1123:C1124)</f>
        <v>0</v>
      </c>
      <c r="D1122" s="327"/>
      <c r="E1122" s="63"/>
    </row>
    <row r="1123" ht="25" customHeight="1" spans="1:5">
      <c r="A1123" s="316">
        <v>2170401</v>
      </c>
      <c r="B1123" s="316" t="s">
        <v>948</v>
      </c>
      <c r="C1123" s="322">
        <v>0</v>
      </c>
      <c r="D1123" s="323"/>
      <c r="E1123" s="63"/>
    </row>
    <row r="1124" ht="25" customHeight="1" spans="1:5">
      <c r="A1124" s="316">
        <v>2170499</v>
      </c>
      <c r="B1124" s="316" t="s">
        <v>949</v>
      </c>
      <c r="C1124" s="322">
        <v>0</v>
      </c>
      <c r="D1124" s="323"/>
      <c r="E1124" s="63"/>
    </row>
    <row r="1125" ht="25" customHeight="1" spans="1:5">
      <c r="A1125" s="316">
        <v>21799</v>
      </c>
      <c r="B1125" s="319" t="s">
        <v>950</v>
      </c>
      <c r="C1125" s="320">
        <f>SUM(C1126:C1127)</f>
        <v>20</v>
      </c>
      <c r="D1125" s="324">
        <f>D1126+D1127</f>
        <v>85</v>
      </c>
      <c r="E1125" s="63"/>
    </row>
    <row r="1126" ht="25" customHeight="1" spans="1:5">
      <c r="A1126" s="316">
        <v>2179902</v>
      </c>
      <c r="B1126" s="316" t="s">
        <v>951</v>
      </c>
      <c r="C1126" s="322">
        <v>0</v>
      </c>
      <c r="D1126" s="323"/>
      <c r="E1126" s="63"/>
    </row>
    <row r="1127" ht="25" customHeight="1" spans="1:5">
      <c r="A1127" s="316">
        <v>2179999</v>
      </c>
      <c r="B1127" s="316" t="s">
        <v>952</v>
      </c>
      <c r="C1127" s="322">
        <v>20</v>
      </c>
      <c r="D1127" s="323">
        <v>85</v>
      </c>
      <c r="E1127" s="63"/>
    </row>
    <row r="1128" ht="25" customHeight="1" spans="1:5">
      <c r="A1128" s="316">
        <v>219</v>
      </c>
      <c r="B1128" s="319" t="s">
        <v>953</v>
      </c>
      <c r="C1128" s="320">
        <f>SUM(C1129:C1137)</f>
        <v>0</v>
      </c>
      <c r="D1128" s="325"/>
      <c r="E1128" s="63"/>
    </row>
    <row r="1129" ht="25" customHeight="1" spans="1:5">
      <c r="A1129" s="316">
        <v>21901</v>
      </c>
      <c r="B1129" s="319" t="s">
        <v>954</v>
      </c>
      <c r="C1129" s="322">
        <v>0</v>
      </c>
      <c r="D1129" s="325"/>
      <c r="E1129" s="63"/>
    </row>
    <row r="1130" ht="25" customHeight="1" spans="1:5">
      <c r="A1130" s="316">
        <v>21902</v>
      </c>
      <c r="B1130" s="319" t="s">
        <v>955</v>
      </c>
      <c r="C1130" s="322">
        <v>0</v>
      </c>
      <c r="D1130" s="325"/>
      <c r="E1130" s="63"/>
    </row>
    <row r="1131" ht="25" customHeight="1" spans="1:5">
      <c r="A1131" s="316">
        <v>21903</v>
      </c>
      <c r="B1131" s="319" t="s">
        <v>956</v>
      </c>
      <c r="C1131" s="322">
        <v>0</v>
      </c>
      <c r="D1131" s="325"/>
      <c r="E1131" s="63"/>
    </row>
    <row r="1132" ht="25" customHeight="1" spans="1:5">
      <c r="A1132" s="316">
        <v>21904</v>
      </c>
      <c r="B1132" s="319" t="s">
        <v>957</v>
      </c>
      <c r="C1132" s="322">
        <v>0</v>
      </c>
      <c r="D1132" s="325"/>
      <c r="E1132" s="63"/>
    </row>
    <row r="1133" ht="25" customHeight="1" spans="1:5">
      <c r="A1133" s="316">
        <v>21905</v>
      </c>
      <c r="B1133" s="319" t="s">
        <v>958</v>
      </c>
      <c r="C1133" s="322">
        <v>0</v>
      </c>
      <c r="D1133" s="325"/>
      <c r="E1133" s="63"/>
    </row>
    <row r="1134" ht="25" customHeight="1" spans="1:5">
      <c r="A1134" s="316">
        <v>21906</v>
      </c>
      <c r="B1134" s="319" t="s">
        <v>734</v>
      </c>
      <c r="C1134" s="322">
        <v>0</v>
      </c>
      <c r="D1134" s="325"/>
      <c r="E1134" s="63"/>
    </row>
    <row r="1135" ht="25" customHeight="1" spans="1:5">
      <c r="A1135" s="316">
        <v>21907</v>
      </c>
      <c r="B1135" s="319" t="s">
        <v>959</v>
      </c>
      <c r="C1135" s="322">
        <v>0</v>
      </c>
      <c r="D1135" s="325"/>
      <c r="E1135" s="63"/>
    </row>
    <row r="1136" ht="25" customHeight="1" spans="1:5">
      <c r="A1136" s="316">
        <v>21908</v>
      </c>
      <c r="B1136" s="319" t="s">
        <v>960</v>
      </c>
      <c r="C1136" s="322">
        <v>0</v>
      </c>
      <c r="D1136" s="325"/>
      <c r="E1136" s="63"/>
    </row>
    <row r="1137" ht="25" customHeight="1" spans="1:5">
      <c r="A1137" s="316">
        <v>21999</v>
      </c>
      <c r="B1137" s="319" t="s">
        <v>961</v>
      </c>
      <c r="C1137" s="322">
        <v>0</v>
      </c>
      <c r="D1137" s="325"/>
      <c r="E1137" s="63"/>
    </row>
    <row r="1138" ht="25" customHeight="1" spans="1:5">
      <c r="A1138" s="316">
        <v>220</v>
      </c>
      <c r="B1138" s="319" t="s">
        <v>962</v>
      </c>
      <c r="C1138" s="320">
        <f>SUM(C1139,C1166,C1181)</f>
        <v>1363</v>
      </c>
      <c r="D1138" s="321">
        <f>D1139+D1166+D1181</f>
        <v>2582</v>
      </c>
      <c r="E1138" s="63"/>
    </row>
    <row r="1139" ht="25" customHeight="1" spans="1:5">
      <c r="A1139" s="316">
        <v>22001</v>
      </c>
      <c r="B1139" s="319" t="s">
        <v>963</v>
      </c>
      <c r="C1139" s="320">
        <f>SUM(C1140:C1165)</f>
        <v>1181</v>
      </c>
      <c r="D1139" s="324">
        <f>D1140+D1144+D1147+D1165</f>
        <v>2396</v>
      </c>
      <c r="E1139" s="63"/>
    </row>
    <row r="1140" ht="25" customHeight="1" spans="1:5">
      <c r="A1140" s="316">
        <v>2200101</v>
      </c>
      <c r="B1140" s="316" t="s">
        <v>102</v>
      </c>
      <c r="C1140" s="322">
        <v>797</v>
      </c>
      <c r="D1140" s="323">
        <v>925</v>
      </c>
      <c r="E1140" s="63"/>
    </row>
    <row r="1141" ht="25" customHeight="1" spans="1:5">
      <c r="A1141" s="316">
        <v>2200102</v>
      </c>
      <c r="B1141" s="316" t="s">
        <v>103</v>
      </c>
      <c r="C1141" s="322">
        <v>0</v>
      </c>
      <c r="D1141" s="323"/>
      <c r="E1141" s="63"/>
    </row>
    <row r="1142" ht="25" customHeight="1" spans="1:5">
      <c r="A1142" s="316">
        <v>2200103</v>
      </c>
      <c r="B1142" s="316" t="s">
        <v>104</v>
      </c>
      <c r="C1142" s="322">
        <v>0</v>
      </c>
      <c r="D1142" s="323"/>
      <c r="E1142" s="63"/>
    </row>
    <row r="1143" ht="25" customHeight="1" spans="1:5">
      <c r="A1143" s="316">
        <v>2200104</v>
      </c>
      <c r="B1143" s="316" t="s">
        <v>964</v>
      </c>
      <c r="C1143" s="322">
        <v>0</v>
      </c>
      <c r="D1143" s="323"/>
      <c r="E1143" s="63"/>
    </row>
    <row r="1144" ht="25" customHeight="1" spans="1:5">
      <c r="A1144" s="316">
        <v>2200106</v>
      </c>
      <c r="B1144" s="316" t="s">
        <v>965</v>
      </c>
      <c r="C1144" s="322">
        <v>150</v>
      </c>
      <c r="D1144" s="323">
        <v>800</v>
      </c>
      <c r="E1144" s="63"/>
    </row>
    <row r="1145" ht="25" customHeight="1" spans="1:5">
      <c r="A1145" s="316">
        <v>2200107</v>
      </c>
      <c r="B1145" s="316" t="s">
        <v>966</v>
      </c>
      <c r="C1145" s="322">
        <v>0</v>
      </c>
      <c r="D1145" s="323"/>
      <c r="E1145" s="63"/>
    </row>
    <row r="1146" ht="25" customHeight="1" spans="1:5">
      <c r="A1146" s="316">
        <v>2200108</v>
      </c>
      <c r="B1146" s="316" t="s">
        <v>967</v>
      </c>
      <c r="C1146" s="322">
        <v>0</v>
      </c>
      <c r="D1146" s="323"/>
      <c r="E1146" s="63"/>
    </row>
    <row r="1147" ht="25" customHeight="1" spans="1:5">
      <c r="A1147" s="316">
        <v>2200109</v>
      </c>
      <c r="B1147" s="316" t="s">
        <v>968</v>
      </c>
      <c r="C1147" s="322">
        <v>100</v>
      </c>
      <c r="D1147" s="323">
        <v>172</v>
      </c>
      <c r="E1147" s="63"/>
    </row>
    <row r="1148" ht="25" customHeight="1" spans="1:5">
      <c r="A1148" s="316">
        <v>2200112</v>
      </c>
      <c r="B1148" s="316" t="s">
        <v>969</v>
      </c>
      <c r="C1148" s="322">
        <v>0</v>
      </c>
      <c r="D1148" s="323"/>
      <c r="E1148" s="63"/>
    </row>
    <row r="1149" ht="25" customHeight="1" spans="1:5">
      <c r="A1149" s="316">
        <v>2200113</v>
      </c>
      <c r="B1149" s="316" t="s">
        <v>970</v>
      </c>
      <c r="C1149" s="322">
        <v>0</v>
      </c>
      <c r="D1149" s="323"/>
      <c r="E1149" s="63"/>
    </row>
    <row r="1150" ht="25" customHeight="1" spans="1:5">
      <c r="A1150" s="316">
        <v>2200114</v>
      </c>
      <c r="B1150" s="316" t="s">
        <v>971</v>
      </c>
      <c r="C1150" s="322">
        <v>0</v>
      </c>
      <c r="D1150" s="323"/>
      <c r="E1150" s="63"/>
    </row>
    <row r="1151" ht="25" customHeight="1" spans="1:5">
      <c r="A1151" s="316">
        <v>2200115</v>
      </c>
      <c r="B1151" s="316" t="s">
        <v>972</v>
      </c>
      <c r="C1151" s="322">
        <v>0</v>
      </c>
      <c r="D1151" s="323"/>
      <c r="E1151" s="63"/>
    </row>
    <row r="1152" ht="25" customHeight="1" spans="1:5">
      <c r="A1152" s="316">
        <v>2200116</v>
      </c>
      <c r="B1152" s="316" t="s">
        <v>973</v>
      </c>
      <c r="C1152" s="322">
        <v>0</v>
      </c>
      <c r="D1152" s="323"/>
      <c r="E1152" s="63"/>
    </row>
    <row r="1153" ht="25" customHeight="1" spans="1:5">
      <c r="A1153" s="316">
        <v>2200119</v>
      </c>
      <c r="B1153" s="316" t="s">
        <v>974</v>
      </c>
      <c r="C1153" s="322">
        <v>0</v>
      </c>
      <c r="D1153" s="323"/>
      <c r="E1153" s="63"/>
    </row>
    <row r="1154" ht="25" customHeight="1" spans="1:5">
      <c r="A1154" s="316">
        <v>2200120</v>
      </c>
      <c r="B1154" s="316" t="s">
        <v>975</v>
      </c>
      <c r="C1154" s="322">
        <v>0</v>
      </c>
      <c r="D1154" s="323"/>
      <c r="E1154" s="63"/>
    </row>
    <row r="1155" ht="25" customHeight="1" spans="1:5">
      <c r="A1155" s="316">
        <v>2200121</v>
      </c>
      <c r="B1155" s="316" t="s">
        <v>976</v>
      </c>
      <c r="C1155" s="322">
        <v>0</v>
      </c>
      <c r="D1155" s="323"/>
      <c r="E1155" s="63"/>
    </row>
    <row r="1156" ht="25" customHeight="1" spans="1:5">
      <c r="A1156" s="316">
        <v>2200122</v>
      </c>
      <c r="B1156" s="316" t="s">
        <v>977</v>
      </c>
      <c r="C1156" s="322">
        <v>0</v>
      </c>
      <c r="D1156" s="323"/>
      <c r="E1156" s="63"/>
    </row>
    <row r="1157" ht="25" customHeight="1" spans="1:5">
      <c r="A1157" s="316">
        <v>2200123</v>
      </c>
      <c r="B1157" s="316" t="s">
        <v>978</v>
      </c>
      <c r="C1157" s="322">
        <v>0</v>
      </c>
      <c r="D1157" s="323"/>
      <c r="E1157" s="63"/>
    </row>
    <row r="1158" ht="25" customHeight="1" spans="1:5">
      <c r="A1158" s="316">
        <v>2200124</v>
      </c>
      <c r="B1158" s="316" t="s">
        <v>979</v>
      </c>
      <c r="C1158" s="322">
        <v>0</v>
      </c>
      <c r="D1158" s="323"/>
      <c r="E1158" s="63"/>
    </row>
    <row r="1159" ht="25" customHeight="1" spans="1:5">
      <c r="A1159" s="316">
        <v>2200125</v>
      </c>
      <c r="B1159" s="316" t="s">
        <v>980</v>
      </c>
      <c r="C1159" s="322">
        <v>0</v>
      </c>
      <c r="D1159" s="323"/>
      <c r="E1159" s="63"/>
    </row>
    <row r="1160" ht="25" customHeight="1" spans="1:5">
      <c r="A1160" s="316">
        <v>2200126</v>
      </c>
      <c r="B1160" s="316" t="s">
        <v>981</v>
      </c>
      <c r="C1160" s="322">
        <v>0</v>
      </c>
      <c r="D1160" s="323"/>
      <c r="E1160" s="63"/>
    </row>
    <row r="1161" ht="25" customHeight="1" spans="1:5">
      <c r="A1161" s="316">
        <v>2200127</v>
      </c>
      <c r="B1161" s="316" t="s">
        <v>982</v>
      </c>
      <c r="C1161" s="322">
        <v>0</v>
      </c>
      <c r="D1161" s="323"/>
      <c r="E1161" s="63"/>
    </row>
    <row r="1162" ht="25" customHeight="1" spans="1:5">
      <c r="A1162" s="316">
        <v>2200128</v>
      </c>
      <c r="B1162" s="316" t="s">
        <v>983</v>
      </c>
      <c r="C1162" s="322">
        <v>0</v>
      </c>
      <c r="D1162" s="323"/>
      <c r="E1162" s="63"/>
    </row>
    <row r="1163" ht="25" customHeight="1" spans="1:5">
      <c r="A1163" s="316">
        <v>2200129</v>
      </c>
      <c r="B1163" s="316" t="s">
        <v>984</v>
      </c>
      <c r="C1163" s="322">
        <v>0</v>
      </c>
      <c r="D1163" s="323"/>
      <c r="E1163" s="63"/>
    </row>
    <row r="1164" ht="25" customHeight="1" spans="1:5">
      <c r="A1164" s="316">
        <v>2200150</v>
      </c>
      <c r="B1164" s="316" t="s">
        <v>111</v>
      </c>
      <c r="C1164" s="322">
        <v>0</v>
      </c>
      <c r="D1164" s="323"/>
      <c r="E1164" s="63"/>
    </row>
    <row r="1165" ht="25" customHeight="1" spans="1:5">
      <c r="A1165" s="316">
        <v>2200199</v>
      </c>
      <c r="B1165" s="316" t="s">
        <v>985</v>
      </c>
      <c r="C1165" s="322">
        <v>134</v>
      </c>
      <c r="D1165" s="323">
        <v>499</v>
      </c>
      <c r="E1165" s="63"/>
    </row>
    <row r="1166" ht="25" customHeight="1" spans="1:5">
      <c r="A1166" s="316">
        <v>22005</v>
      </c>
      <c r="B1166" s="319" t="s">
        <v>986</v>
      </c>
      <c r="C1166" s="320">
        <f>SUM(C1167:C1180)</f>
        <v>182</v>
      </c>
      <c r="D1166" s="324">
        <v>186</v>
      </c>
      <c r="E1166" s="63"/>
    </row>
    <row r="1167" ht="25" customHeight="1" spans="1:5">
      <c r="A1167" s="316">
        <v>2200501</v>
      </c>
      <c r="B1167" s="316" t="s">
        <v>102</v>
      </c>
      <c r="C1167" s="322">
        <v>0</v>
      </c>
      <c r="D1167" s="323">
        <v>30</v>
      </c>
      <c r="E1167" s="63"/>
    </row>
    <row r="1168" ht="25" customHeight="1" spans="1:5">
      <c r="A1168" s="316">
        <v>2200502</v>
      </c>
      <c r="B1168" s="316" t="s">
        <v>103</v>
      </c>
      <c r="C1168" s="322">
        <v>0</v>
      </c>
      <c r="D1168" s="323"/>
      <c r="E1168" s="63"/>
    </row>
    <row r="1169" ht="25" customHeight="1" spans="1:5">
      <c r="A1169" s="316">
        <v>2200503</v>
      </c>
      <c r="B1169" s="316" t="s">
        <v>104</v>
      </c>
      <c r="C1169" s="322">
        <v>0</v>
      </c>
      <c r="D1169" s="323"/>
      <c r="E1169" s="63"/>
    </row>
    <row r="1170" ht="25" customHeight="1" spans="1:5">
      <c r="A1170" s="316">
        <v>2200504</v>
      </c>
      <c r="B1170" s="316" t="s">
        <v>987</v>
      </c>
      <c r="C1170" s="322">
        <v>0</v>
      </c>
      <c r="D1170" s="323"/>
      <c r="E1170" s="63"/>
    </row>
    <row r="1171" ht="25" customHeight="1" spans="1:5">
      <c r="A1171" s="316">
        <v>2200506</v>
      </c>
      <c r="B1171" s="316" t="s">
        <v>988</v>
      </c>
      <c r="C1171" s="322">
        <v>0</v>
      </c>
      <c r="D1171" s="323"/>
      <c r="E1171" s="63"/>
    </row>
    <row r="1172" ht="25" customHeight="1" spans="1:5">
      <c r="A1172" s="316">
        <v>2200507</v>
      </c>
      <c r="B1172" s="316" t="s">
        <v>989</v>
      </c>
      <c r="C1172" s="322">
        <v>0</v>
      </c>
      <c r="D1172" s="323"/>
      <c r="E1172" s="63"/>
    </row>
    <row r="1173" ht="25" customHeight="1" spans="1:5">
      <c r="A1173" s="316">
        <v>2200508</v>
      </c>
      <c r="B1173" s="316" t="s">
        <v>990</v>
      </c>
      <c r="C1173" s="322">
        <v>0</v>
      </c>
      <c r="D1173" s="323"/>
      <c r="E1173" s="63"/>
    </row>
    <row r="1174" ht="25" customHeight="1" spans="1:5">
      <c r="A1174" s="316">
        <v>2200509</v>
      </c>
      <c r="B1174" s="316" t="s">
        <v>991</v>
      </c>
      <c r="C1174" s="322">
        <v>90</v>
      </c>
      <c r="D1174" s="323">
        <v>74</v>
      </c>
      <c r="E1174" s="63"/>
    </row>
    <row r="1175" ht="25" customHeight="1" spans="1:5">
      <c r="A1175" s="316">
        <v>2200510</v>
      </c>
      <c r="B1175" s="316" t="s">
        <v>992</v>
      </c>
      <c r="C1175" s="322">
        <v>0</v>
      </c>
      <c r="D1175" s="323"/>
      <c r="E1175" s="63"/>
    </row>
    <row r="1176" ht="25" customHeight="1" spans="1:5">
      <c r="A1176" s="316">
        <v>2200511</v>
      </c>
      <c r="B1176" s="316" t="s">
        <v>993</v>
      </c>
      <c r="C1176" s="322">
        <v>30</v>
      </c>
      <c r="D1176" s="323">
        <v>82</v>
      </c>
      <c r="E1176" s="63"/>
    </row>
    <row r="1177" ht="25" customHeight="1" spans="1:5">
      <c r="A1177" s="316">
        <v>2200512</v>
      </c>
      <c r="B1177" s="316" t="s">
        <v>994</v>
      </c>
      <c r="C1177" s="322">
        <v>0</v>
      </c>
      <c r="D1177" s="323"/>
      <c r="E1177" s="63"/>
    </row>
    <row r="1178" ht="25" customHeight="1" spans="1:5">
      <c r="A1178" s="316">
        <v>2200513</v>
      </c>
      <c r="B1178" s="316" t="s">
        <v>995</v>
      </c>
      <c r="C1178" s="322">
        <v>0</v>
      </c>
      <c r="D1178" s="323"/>
      <c r="E1178" s="63"/>
    </row>
    <row r="1179" ht="25" customHeight="1" spans="1:5">
      <c r="A1179" s="316">
        <v>2200514</v>
      </c>
      <c r="B1179" s="316" t="s">
        <v>996</v>
      </c>
      <c r="C1179" s="322">
        <v>0</v>
      </c>
      <c r="D1179" s="323"/>
      <c r="E1179" s="63"/>
    </row>
    <row r="1180" ht="25" customHeight="1" spans="1:5">
      <c r="A1180" s="316">
        <v>2200599</v>
      </c>
      <c r="B1180" s="316" t="s">
        <v>997</v>
      </c>
      <c r="C1180" s="322">
        <v>62</v>
      </c>
      <c r="D1180" s="323"/>
      <c r="E1180" s="63"/>
    </row>
    <row r="1181" ht="25" customHeight="1" spans="1:5">
      <c r="A1181" s="316">
        <v>22099</v>
      </c>
      <c r="B1181" s="319" t="s">
        <v>998</v>
      </c>
      <c r="C1181" s="320">
        <f>C1182</f>
        <v>0</v>
      </c>
      <c r="D1181" s="323"/>
      <c r="E1181" s="63"/>
    </row>
    <row r="1182" ht="25" customHeight="1" spans="1:5">
      <c r="A1182" s="316">
        <v>2209999</v>
      </c>
      <c r="B1182" s="316" t="s">
        <v>999</v>
      </c>
      <c r="C1182" s="322">
        <v>0</v>
      </c>
      <c r="D1182" s="325"/>
      <c r="E1182" s="63"/>
    </row>
    <row r="1183" ht="25" customHeight="1" spans="1:5">
      <c r="A1183" s="316">
        <v>221</v>
      </c>
      <c r="B1183" s="319" t="s">
        <v>1000</v>
      </c>
      <c r="C1183" s="320">
        <f>SUM(C1184,C1195,C1199)</f>
        <v>8034</v>
      </c>
      <c r="D1183" s="321">
        <f>D1184+D1195</f>
        <v>11206</v>
      </c>
      <c r="E1183" s="63"/>
    </row>
    <row r="1184" ht="25" customHeight="1" spans="1:5">
      <c r="A1184" s="316">
        <v>22101</v>
      </c>
      <c r="B1184" s="319" t="s">
        <v>1001</v>
      </c>
      <c r="C1184" s="320">
        <f>SUM(C1185:C1194)</f>
        <v>5603</v>
      </c>
      <c r="D1184" s="324">
        <f>D1187+D1189+D1192+D1194</f>
        <v>8406</v>
      </c>
      <c r="E1184" s="63"/>
    </row>
    <row r="1185" ht="25" customHeight="1" spans="1:5">
      <c r="A1185" s="316">
        <v>2210101</v>
      </c>
      <c r="B1185" s="316" t="s">
        <v>1002</v>
      </c>
      <c r="C1185" s="322">
        <v>0</v>
      </c>
      <c r="D1185" s="323"/>
      <c r="E1185" s="63"/>
    </row>
    <row r="1186" ht="25" customHeight="1" spans="1:5">
      <c r="A1186" s="316">
        <v>2210102</v>
      </c>
      <c r="B1186" s="316" t="s">
        <v>1003</v>
      </c>
      <c r="C1186" s="322">
        <v>0</v>
      </c>
      <c r="D1186" s="323"/>
      <c r="E1186" s="63"/>
    </row>
    <row r="1187" ht="25" customHeight="1" spans="1:5">
      <c r="A1187" s="316">
        <v>2210103</v>
      </c>
      <c r="B1187" s="316" t="s">
        <v>1004</v>
      </c>
      <c r="C1187" s="322">
        <v>3776</v>
      </c>
      <c r="D1187" s="323">
        <v>276</v>
      </c>
      <c r="E1187" s="63"/>
    </row>
    <row r="1188" ht="25" customHeight="1" spans="1:5">
      <c r="A1188" s="316">
        <v>2210104</v>
      </c>
      <c r="B1188" s="316" t="s">
        <v>1005</v>
      </c>
      <c r="C1188" s="322">
        <v>0</v>
      </c>
      <c r="D1188" s="323"/>
      <c r="E1188" s="63"/>
    </row>
    <row r="1189" ht="25" customHeight="1" spans="1:5">
      <c r="A1189" s="316">
        <v>2210105</v>
      </c>
      <c r="B1189" s="316" t="s">
        <v>1006</v>
      </c>
      <c r="C1189" s="322">
        <v>279</v>
      </c>
      <c r="D1189" s="323">
        <v>239</v>
      </c>
      <c r="E1189" s="63"/>
    </row>
    <row r="1190" ht="25" customHeight="1" spans="1:5">
      <c r="A1190" s="316">
        <v>2210106</v>
      </c>
      <c r="B1190" s="316" t="s">
        <v>1007</v>
      </c>
      <c r="C1190" s="322">
        <v>0</v>
      </c>
      <c r="D1190" s="323"/>
      <c r="E1190" s="63"/>
    </row>
    <row r="1191" ht="25" customHeight="1" spans="1:5">
      <c r="A1191" s="316">
        <v>2210107</v>
      </c>
      <c r="B1191" s="316" t="s">
        <v>1008</v>
      </c>
      <c r="C1191" s="322">
        <v>155</v>
      </c>
      <c r="D1191" s="323"/>
      <c r="E1191" s="63"/>
    </row>
    <row r="1192" ht="25" customHeight="1" spans="1:5">
      <c r="A1192" s="316">
        <v>2210108</v>
      </c>
      <c r="B1192" s="316" t="s">
        <v>1009</v>
      </c>
      <c r="C1192" s="322">
        <v>1289</v>
      </c>
      <c r="D1192" s="323">
        <v>306</v>
      </c>
      <c r="E1192" s="63"/>
    </row>
    <row r="1193" ht="25" customHeight="1" spans="1:5">
      <c r="A1193" s="316">
        <v>2210109</v>
      </c>
      <c r="B1193" s="316" t="s">
        <v>1010</v>
      </c>
      <c r="C1193" s="322">
        <v>0</v>
      </c>
      <c r="D1193" s="323"/>
      <c r="E1193" s="63"/>
    </row>
    <row r="1194" ht="25" customHeight="1" spans="1:5">
      <c r="A1194" s="316">
        <v>2210199</v>
      </c>
      <c r="B1194" s="316" t="s">
        <v>1011</v>
      </c>
      <c r="C1194" s="322">
        <v>104</v>
      </c>
      <c r="D1194" s="323">
        <v>7585</v>
      </c>
      <c r="E1194" s="63"/>
    </row>
    <row r="1195" ht="25" customHeight="1" spans="1:5">
      <c r="A1195" s="316">
        <v>22102</v>
      </c>
      <c r="B1195" s="319" t="s">
        <v>1012</v>
      </c>
      <c r="C1195" s="320">
        <f>SUM(C1196:C1198)</f>
        <v>1900</v>
      </c>
      <c r="D1195" s="324">
        <v>2800</v>
      </c>
      <c r="E1195" s="63"/>
    </row>
    <row r="1196" ht="25" customHeight="1" spans="1:5">
      <c r="A1196" s="316">
        <v>2210201</v>
      </c>
      <c r="B1196" s="316" t="s">
        <v>1013</v>
      </c>
      <c r="C1196" s="322">
        <v>1900</v>
      </c>
      <c r="D1196" s="323">
        <v>2800</v>
      </c>
      <c r="E1196" s="63"/>
    </row>
    <row r="1197" ht="25" customHeight="1" spans="1:5">
      <c r="A1197" s="316">
        <v>2210202</v>
      </c>
      <c r="B1197" s="316" t="s">
        <v>1014</v>
      </c>
      <c r="C1197" s="322">
        <v>0</v>
      </c>
      <c r="D1197" s="323"/>
      <c r="E1197" s="63"/>
    </row>
    <row r="1198" ht="25" customHeight="1" spans="1:5">
      <c r="A1198" s="316">
        <v>2210203</v>
      </c>
      <c r="B1198" s="316" t="s">
        <v>1015</v>
      </c>
      <c r="C1198" s="322">
        <v>0</v>
      </c>
      <c r="D1198" s="323"/>
      <c r="E1198" s="63"/>
    </row>
    <row r="1199" ht="25" customHeight="1" spans="1:5">
      <c r="A1199" s="316">
        <v>22103</v>
      </c>
      <c r="B1199" s="319" t="s">
        <v>1016</v>
      </c>
      <c r="C1199" s="320">
        <f>SUM(C1200:C1202)</f>
        <v>531</v>
      </c>
      <c r="D1199" s="324"/>
      <c r="E1199" s="63"/>
    </row>
    <row r="1200" ht="25" customHeight="1" spans="1:5">
      <c r="A1200" s="316">
        <v>2210301</v>
      </c>
      <c r="B1200" s="316" t="s">
        <v>1017</v>
      </c>
      <c r="C1200" s="322">
        <v>0</v>
      </c>
      <c r="D1200" s="323"/>
      <c r="E1200" s="63"/>
    </row>
    <row r="1201" ht="25" customHeight="1" spans="1:5">
      <c r="A1201" s="316">
        <v>2210302</v>
      </c>
      <c r="B1201" s="316" t="s">
        <v>1018</v>
      </c>
      <c r="C1201" s="322">
        <v>0</v>
      </c>
      <c r="D1201" s="323"/>
      <c r="E1201" s="63"/>
    </row>
    <row r="1202" ht="25" customHeight="1" spans="1:5">
      <c r="A1202" s="316">
        <v>2210399</v>
      </c>
      <c r="B1202" s="316" t="s">
        <v>1019</v>
      </c>
      <c r="C1202" s="322">
        <v>531</v>
      </c>
      <c r="D1202" s="323"/>
      <c r="E1202" s="63"/>
    </row>
    <row r="1203" ht="25" customHeight="1" spans="1:5">
      <c r="A1203" s="316">
        <v>222</v>
      </c>
      <c r="B1203" s="319" t="s">
        <v>1020</v>
      </c>
      <c r="C1203" s="320">
        <f>SUM(C1204,C1222,C1228,C1234)</f>
        <v>362</v>
      </c>
      <c r="D1203" s="321">
        <v>734</v>
      </c>
      <c r="E1203" s="63"/>
    </row>
    <row r="1204" ht="25" customHeight="1" spans="1:5">
      <c r="A1204" s="316">
        <v>22201</v>
      </c>
      <c r="B1204" s="319" t="s">
        <v>1021</v>
      </c>
      <c r="C1204" s="320">
        <f>SUM(C1205:C1221)</f>
        <v>334</v>
      </c>
      <c r="D1204" s="324">
        <v>734</v>
      </c>
      <c r="E1204" s="63"/>
    </row>
    <row r="1205" ht="25" customHeight="1" spans="1:5">
      <c r="A1205" s="316">
        <v>2220101</v>
      </c>
      <c r="B1205" s="316" t="s">
        <v>102</v>
      </c>
      <c r="C1205" s="322">
        <v>0</v>
      </c>
      <c r="D1205" s="323"/>
      <c r="E1205" s="63"/>
    </row>
    <row r="1206" ht="25" customHeight="1" spans="1:5">
      <c r="A1206" s="316">
        <v>2220102</v>
      </c>
      <c r="B1206" s="316" t="s">
        <v>103</v>
      </c>
      <c r="C1206" s="322">
        <v>0</v>
      </c>
      <c r="D1206" s="323"/>
      <c r="E1206" s="63"/>
    </row>
    <row r="1207" ht="25" customHeight="1" spans="1:5">
      <c r="A1207" s="316">
        <v>2220103</v>
      </c>
      <c r="B1207" s="316" t="s">
        <v>104</v>
      </c>
      <c r="C1207" s="322">
        <v>0</v>
      </c>
      <c r="D1207" s="323"/>
      <c r="E1207" s="63"/>
    </row>
    <row r="1208" ht="25" customHeight="1" spans="1:5">
      <c r="A1208" s="316">
        <v>2220104</v>
      </c>
      <c r="B1208" s="316" t="s">
        <v>1022</v>
      </c>
      <c r="C1208" s="322">
        <v>0</v>
      </c>
      <c r="D1208" s="323"/>
      <c r="E1208" s="63"/>
    </row>
    <row r="1209" ht="25" customHeight="1" spans="1:5">
      <c r="A1209" s="316">
        <v>2220105</v>
      </c>
      <c r="B1209" s="316" t="s">
        <v>1023</v>
      </c>
      <c r="C1209" s="322">
        <v>0</v>
      </c>
      <c r="D1209" s="323"/>
      <c r="E1209" s="63"/>
    </row>
    <row r="1210" ht="25" customHeight="1" spans="1:5">
      <c r="A1210" s="316">
        <v>2220106</v>
      </c>
      <c r="B1210" s="316" t="s">
        <v>1024</v>
      </c>
      <c r="C1210" s="322">
        <v>23</v>
      </c>
      <c r="D1210" s="323"/>
      <c r="E1210" s="63"/>
    </row>
    <row r="1211" ht="25" customHeight="1" spans="1:5">
      <c r="A1211" s="316">
        <v>2220107</v>
      </c>
      <c r="B1211" s="316" t="s">
        <v>1025</v>
      </c>
      <c r="C1211" s="322">
        <v>0</v>
      </c>
      <c r="D1211" s="323"/>
      <c r="E1211" s="63"/>
    </row>
    <row r="1212" ht="25" customHeight="1" spans="1:5">
      <c r="A1212" s="316">
        <v>2220112</v>
      </c>
      <c r="B1212" s="316" t="s">
        <v>1026</v>
      </c>
      <c r="C1212" s="322">
        <v>0</v>
      </c>
      <c r="D1212" s="323"/>
      <c r="E1212" s="63"/>
    </row>
    <row r="1213" ht="25" customHeight="1" spans="1:5">
      <c r="A1213" s="316">
        <v>2220113</v>
      </c>
      <c r="B1213" s="316" t="s">
        <v>1027</v>
      </c>
      <c r="C1213" s="322">
        <v>0</v>
      </c>
      <c r="D1213" s="323"/>
      <c r="E1213" s="63"/>
    </row>
    <row r="1214" ht="25" customHeight="1" spans="1:5">
      <c r="A1214" s="316">
        <v>2220114</v>
      </c>
      <c r="B1214" s="316" t="s">
        <v>1028</v>
      </c>
      <c r="C1214" s="322">
        <v>0</v>
      </c>
      <c r="D1214" s="323"/>
      <c r="E1214" s="63"/>
    </row>
    <row r="1215" ht="25" customHeight="1" spans="1:5">
      <c r="A1215" s="316">
        <v>2220115</v>
      </c>
      <c r="B1215" s="316" t="s">
        <v>1029</v>
      </c>
      <c r="C1215" s="322">
        <v>0</v>
      </c>
      <c r="D1215" s="323"/>
      <c r="E1215" s="63"/>
    </row>
    <row r="1216" ht="25" customHeight="1" spans="1:5">
      <c r="A1216" s="316">
        <v>2220118</v>
      </c>
      <c r="B1216" s="316" t="s">
        <v>1030</v>
      </c>
      <c r="C1216" s="322">
        <v>0</v>
      </c>
      <c r="D1216" s="323"/>
      <c r="E1216" s="63"/>
    </row>
    <row r="1217" ht="25" customHeight="1" spans="1:5">
      <c r="A1217" s="316">
        <v>2220119</v>
      </c>
      <c r="B1217" s="316" t="s">
        <v>1031</v>
      </c>
      <c r="C1217" s="322">
        <v>0</v>
      </c>
      <c r="D1217" s="323"/>
      <c r="E1217" s="63"/>
    </row>
    <row r="1218" ht="25" customHeight="1" spans="1:5">
      <c r="A1218" s="316">
        <v>2220120</v>
      </c>
      <c r="B1218" s="316" t="s">
        <v>1032</v>
      </c>
      <c r="C1218" s="322">
        <v>0</v>
      </c>
      <c r="D1218" s="323"/>
      <c r="E1218" s="63"/>
    </row>
    <row r="1219" ht="25" customHeight="1" spans="1:5">
      <c r="A1219" s="316">
        <v>2220121</v>
      </c>
      <c r="B1219" s="316" t="s">
        <v>1033</v>
      </c>
      <c r="C1219" s="322">
        <v>0</v>
      </c>
      <c r="D1219" s="323"/>
      <c r="E1219" s="63"/>
    </row>
    <row r="1220" ht="25" customHeight="1" spans="1:5">
      <c r="A1220" s="316">
        <v>2220150</v>
      </c>
      <c r="B1220" s="316" t="s">
        <v>111</v>
      </c>
      <c r="C1220" s="322">
        <v>0</v>
      </c>
      <c r="D1220" s="323"/>
      <c r="E1220" s="63"/>
    </row>
    <row r="1221" ht="25" customHeight="1" spans="1:5">
      <c r="A1221" s="316">
        <v>2220199</v>
      </c>
      <c r="B1221" s="316" t="s">
        <v>1034</v>
      </c>
      <c r="C1221" s="322">
        <v>311</v>
      </c>
      <c r="D1221" s="323">
        <v>734</v>
      </c>
      <c r="E1221" s="63"/>
    </row>
    <row r="1222" ht="25" customHeight="1" spans="1:5">
      <c r="A1222" s="316">
        <v>22203</v>
      </c>
      <c r="B1222" s="319" t="s">
        <v>1035</v>
      </c>
      <c r="C1222" s="320">
        <f>SUM(C1223:C1227)</f>
        <v>0</v>
      </c>
      <c r="D1222" s="327"/>
      <c r="E1222" s="63"/>
    </row>
    <row r="1223" ht="25" customHeight="1" spans="1:5">
      <c r="A1223" s="316">
        <v>2220301</v>
      </c>
      <c r="B1223" s="316" t="s">
        <v>1036</v>
      </c>
      <c r="C1223" s="322">
        <v>0</v>
      </c>
      <c r="D1223" s="323"/>
      <c r="E1223" s="63"/>
    </row>
    <row r="1224" ht="25" customHeight="1" spans="1:5">
      <c r="A1224" s="316">
        <v>2220303</v>
      </c>
      <c r="B1224" s="316" t="s">
        <v>1037</v>
      </c>
      <c r="C1224" s="322">
        <v>0</v>
      </c>
      <c r="D1224" s="323"/>
      <c r="E1224" s="63"/>
    </row>
    <row r="1225" ht="25" customHeight="1" spans="1:5">
      <c r="A1225" s="316">
        <v>2220304</v>
      </c>
      <c r="B1225" s="316" t="s">
        <v>1038</v>
      </c>
      <c r="C1225" s="322">
        <v>0</v>
      </c>
      <c r="D1225" s="323"/>
      <c r="E1225" s="63"/>
    </row>
    <row r="1226" ht="25" customHeight="1" spans="1:5">
      <c r="A1226" s="316">
        <v>2220305</v>
      </c>
      <c r="B1226" s="316" t="s">
        <v>1039</v>
      </c>
      <c r="C1226" s="322">
        <v>0</v>
      </c>
      <c r="D1226" s="323"/>
      <c r="E1226" s="63"/>
    </row>
    <row r="1227" ht="25" customHeight="1" spans="1:5">
      <c r="A1227" s="316">
        <v>2220399</v>
      </c>
      <c r="B1227" s="316" t="s">
        <v>1040</v>
      </c>
      <c r="C1227" s="322">
        <v>0</v>
      </c>
      <c r="D1227" s="323"/>
      <c r="E1227" s="63"/>
    </row>
    <row r="1228" ht="25" customHeight="1" spans="1:5">
      <c r="A1228" s="316">
        <v>22204</v>
      </c>
      <c r="B1228" s="319" t="s">
        <v>1041</v>
      </c>
      <c r="C1228" s="320">
        <f>SUM(C1229:C1233)</f>
        <v>28</v>
      </c>
      <c r="D1228" s="324"/>
      <c r="E1228" s="63"/>
    </row>
    <row r="1229" ht="25" customHeight="1" spans="1:5">
      <c r="A1229" s="316">
        <v>2220401</v>
      </c>
      <c r="B1229" s="316" t="s">
        <v>1042</v>
      </c>
      <c r="C1229" s="322">
        <v>0</v>
      </c>
      <c r="D1229" s="323"/>
      <c r="E1229" s="63"/>
    </row>
    <row r="1230" ht="25" customHeight="1" spans="1:5">
      <c r="A1230" s="316">
        <v>2220402</v>
      </c>
      <c r="B1230" s="316" t="s">
        <v>1043</v>
      </c>
      <c r="C1230" s="322">
        <v>0</v>
      </c>
      <c r="D1230" s="323"/>
      <c r="E1230" s="63"/>
    </row>
    <row r="1231" ht="25" customHeight="1" spans="1:5">
      <c r="A1231" s="316">
        <v>2220403</v>
      </c>
      <c r="B1231" s="316" t="s">
        <v>1044</v>
      </c>
      <c r="C1231" s="322">
        <v>0</v>
      </c>
      <c r="D1231" s="323"/>
      <c r="E1231" s="63"/>
    </row>
    <row r="1232" ht="25" customHeight="1" spans="1:5">
      <c r="A1232" s="316">
        <v>2220404</v>
      </c>
      <c r="B1232" s="316" t="s">
        <v>1045</v>
      </c>
      <c r="C1232" s="322">
        <v>0</v>
      </c>
      <c r="D1232" s="323"/>
      <c r="E1232" s="63"/>
    </row>
    <row r="1233" ht="25" customHeight="1" spans="1:5">
      <c r="A1233" s="316">
        <v>2220499</v>
      </c>
      <c r="B1233" s="316" t="s">
        <v>1046</v>
      </c>
      <c r="C1233" s="322">
        <v>28</v>
      </c>
      <c r="D1233" s="323"/>
      <c r="E1233" s="63"/>
    </row>
    <row r="1234" ht="25" customHeight="1" spans="1:5">
      <c r="A1234" s="316">
        <v>22205</v>
      </c>
      <c r="B1234" s="319" t="s">
        <v>1047</v>
      </c>
      <c r="C1234" s="320">
        <f>SUM(C1235:C1246)</f>
        <v>0</v>
      </c>
      <c r="D1234" s="327"/>
      <c r="E1234" s="63"/>
    </row>
    <row r="1235" ht="25" customHeight="1" spans="1:5">
      <c r="A1235" s="316">
        <v>2220501</v>
      </c>
      <c r="B1235" s="316" t="s">
        <v>1048</v>
      </c>
      <c r="C1235" s="322">
        <v>0</v>
      </c>
      <c r="D1235" s="323"/>
      <c r="E1235" s="63"/>
    </row>
    <row r="1236" ht="25" customHeight="1" spans="1:5">
      <c r="A1236" s="316">
        <v>2220502</v>
      </c>
      <c r="B1236" s="316" t="s">
        <v>1049</v>
      </c>
      <c r="C1236" s="322">
        <v>0</v>
      </c>
      <c r="D1236" s="323"/>
      <c r="E1236" s="63"/>
    </row>
    <row r="1237" ht="25" customHeight="1" spans="1:5">
      <c r="A1237" s="316">
        <v>2220503</v>
      </c>
      <c r="B1237" s="316" t="s">
        <v>1050</v>
      </c>
      <c r="C1237" s="322">
        <v>0</v>
      </c>
      <c r="D1237" s="323"/>
      <c r="E1237" s="63"/>
    </row>
    <row r="1238" ht="25" customHeight="1" spans="1:5">
      <c r="A1238" s="316">
        <v>2220504</v>
      </c>
      <c r="B1238" s="316" t="s">
        <v>1051</v>
      </c>
      <c r="C1238" s="322">
        <v>0</v>
      </c>
      <c r="D1238" s="323"/>
      <c r="E1238" s="63"/>
    </row>
    <row r="1239" ht="25" customHeight="1" spans="1:5">
      <c r="A1239" s="316">
        <v>2220505</v>
      </c>
      <c r="B1239" s="316" t="s">
        <v>1052</v>
      </c>
      <c r="C1239" s="322">
        <v>0</v>
      </c>
      <c r="D1239" s="323"/>
      <c r="E1239" s="63"/>
    </row>
    <row r="1240" ht="25" customHeight="1" spans="1:5">
      <c r="A1240" s="316">
        <v>2220506</v>
      </c>
      <c r="B1240" s="316" t="s">
        <v>1053</v>
      </c>
      <c r="C1240" s="322">
        <v>0</v>
      </c>
      <c r="D1240" s="323"/>
      <c r="E1240" s="63"/>
    </row>
    <row r="1241" ht="25" customHeight="1" spans="1:5">
      <c r="A1241" s="316">
        <v>2220507</v>
      </c>
      <c r="B1241" s="316" t="s">
        <v>1054</v>
      </c>
      <c r="C1241" s="322">
        <v>0</v>
      </c>
      <c r="D1241" s="323"/>
      <c r="E1241" s="63"/>
    </row>
    <row r="1242" ht="25" customHeight="1" spans="1:5">
      <c r="A1242" s="316">
        <v>2220508</v>
      </c>
      <c r="B1242" s="316" t="s">
        <v>1055</v>
      </c>
      <c r="C1242" s="322">
        <v>0</v>
      </c>
      <c r="D1242" s="323"/>
      <c r="E1242" s="63"/>
    </row>
    <row r="1243" ht="25" customHeight="1" spans="1:5">
      <c r="A1243" s="316">
        <v>2220509</v>
      </c>
      <c r="B1243" s="316" t="s">
        <v>1056</v>
      </c>
      <c r="C1243" s="322">
        <v>0</v>
      </c>
      <c r="D1243" s="323"/>
      <c r="E1243" s="63"/>
    </row>
    <row r="1244" ht="25" customHeight="1" spans="1:5">
      <c r="A1244" s="316">
        <v>2220510</v>
      </c>
      <c r="B1244" s="316" t="s">
        <v>1057</v>
      </c>
      <c r="C1244" s="322">
        <v>0</v>
      </c>
      <c r="D1244" s="323"/>
      <c r="E1244" s="63"/>
    </row>
    <row r="1245" ht="25" customHeight="1" spans="1:5">
      <c r="A1245" s="316">
        <v>2220511</v>
      </c>
      <c r="B1245" s="316" t="s">
        <v>1058</v>
      </c>
      <c r="C1245" s="322">
        <v>0</v>
      </c>
      <c r="D1245" s="323"/>
      <c r="E1245" s="63"/>
    </row>
    <row r="1246" ht="25" customHeight="1" spans="1:5">
      <c r="A1246" s="316">
        <v>2220599</v>
      </c>
      <c r="B1246" s="316" t="s">
        <v>1059</v>
      </c>
      <c r="C1246" s="322">
        <v>0</v>
      </c>
      <c r="D1246" s="323"/>
      <c r="E1246" s="63"/>
    </row>
    <row r="1247" ht="25" customHeight="1" spans="1:5">
      <c r="A1247" s="316">
        <v>224</v>
      </c>
      <c r="B1247" s="319" t="s">
        <v>1060</v>
      </c>
      <c r="C1247" s="320">
        <f>SUM(C1248,C1259,C1265,C1273,C1286,C1290,C1294)</f>
        <v>3626</v>
      </c>
      <c r="D1247" s="321">
        <f>D1248+D1259+D1290+D1294</f>
        <v>2232</v>
      </c>
      <c r="E1247" s="63"/>
    </row>
    <row r="1248" ht="25" customHeight="1" spans="1:5">
      <c r="A1248" s="316">
        <v>22401</v>
      </c>
      <c r="B1248" s="319" t="s">
        <v>1061</v>
      </c>
      <c r="C1248" s="320">
        <f>SUM(C1249:C1258)</f>
        <v>1955</v>
      </c>
      <c r="D1248" s="324">
        <f>D1249+D1258</f>
        <v>912</v>
      </c>
      <c r="E1248" s="63"/>
    </row>
    <row r="1249" ht="25" customHeight="1" spans="1:5">
      <c r="A1249" s="316">
        <v>2240101</v>
      </c>
      <c r="B1249" s="316" t="s">
        <v>102</v>
      </c>
      <c r="C1249" s="322">
        <v>546</v>
      </c>
      <c r="D1249" s="323">
        <v>518</v>
      </c>
      <c r="E1249" s="63"/>
    </row>
    <row r="1250" ht="25" customHeight="1" spans="1:5">
      <c r="A1250" s="316">
        <v>2240102</v>
      </c>
      <c r="B1250" s="316" t="s">
        <v>103</v>
      </c>
      <c r="C1250" s="322">
        <v>0</v>
      </c>
      <c r="D1250" s="323"/>
      <c r="E1250" s="63"/>
    </row>
    <row r="1251" ht="25" customHeight="1" spans="1:5">
      <c r="A1251" s="316">
        <v>2240103</v>
      </c>
      <c r="B1251" s="316" t="s">
        <v>104</v>
      </c>
      <c r="C1251" s="322">
        <v>0</v>
      </c>
      <c r="D1251" s="323"/>
      <c r="E1251" s="63"/>
    </row>
    <row r="1252" ht="25" customHeight="1" spans="1:5">
      <c r="A1252" s="316">
        <v>2240104</v>
      </c>
      <c r="B1252" s="316" t="s">
        <v>1062</v>
      </c>
      <c r="C1252" s="322">
        <v>0</v>
      </c>
      <c r="D1252" s="323"/>
      <c r="E1252" s="63"/>
    </row>
    <row r="1253" ht="25" customHeight="1" spans="1:5">
      <c r="A1253" s="316">
        <v>2240105</v>
      </c>
      <c r="B1253" s="316" t="s">
        <v>1063</v>
      </c>
      <c r="C1253" s="322">
        <v>0</v>
      </c>
      <c r="D1253" s="323"/>
      <c r="E1253" s="63"/>
    </row>
    <row r="1254" ht="25" customHeight="1" spans="1:5">
      <c r="A1254" s="316">
        <v>2240106</v>
      </c>
      <c r="B1254" s="316" t="s">
        <v>1064</v>
      </c>
      <c r="C1254" s="322">
        <v>46</v>
      </c>
      <c r="D1254" s="323"/>
      <c r="E1254" s="63"/>
    </row>
    <row r="1255" ht="25" customHeight="1" spans="1:5">
      <c r="A1255" s="316">
        <v>2240108</v>
      </c>
      <c r="B1255" s="316" t="s">
        <v>1065</v>
      </c>
      <c r="C1255" s="322">
        <v>0</v>
      </c>
      <c r="D1255" s="323"/>
      <c r="E1255" s="63"/>
    </row>
    <row r="1256" ht="25" customHeight="1" spans="1:5">
      <c r="A1256" s="316">
        <v>2240109</v>
      </c>
      <c r="B1256" s="316" t="s">
        <v>1066</v>
      </c>
      <c r="C1256" s="322">
        <v>0</v>
      </c>
      <c r="D1256" s="323"/>
      <c r="E1256" s="63"/>
    </row>
    <row r="1257" ht="25" customHeight="1" spans="1:5">
      <c r="A1257" s="316">
        <v>2240150</v>
      </c>
      <c r="B1257" s="316" t="s">
        <v>111</v>
      </c>
      <c r="C1257" s="322">
        <v>0</v>
      </c>
      <c r="D1257" s="323"/>
      <c r="E1257" s="63"/>
    </row>
    <row r="1258" ht="25" customHeight="1" spans="1:5">
      <c r="A1258" s="316">
        <v>2240199</v>
      </c>
      <c r="B1258" s="316" t="s">
        <v>1067</v>
      </c>
      <c r="C1258" s="322">
        <v>1363</v>
      </c>
      <c r="D1258" s="323">
        <v>394</v>
      </c>
      <c r="E1258" s="63"/>
    </row>
    <row r="1259" ht="25" customHeight="1" spans="1:5">
      <c r="A1259" s="316">
        <v>22402</v>
      </c>
      <c r="B1259" s="319" t="s">
        <v>1068</v>
      </c>
      <c r="C1259" s="320">
        <f>SUM(C1260:C1264)</f>
        <v>795</v>
      </c>
      <c r="D1259" s="324">
        <v>800</v>
      </c>
      <c r="E1259" s="63"/>
    </row>
    <row r="1260" ht="25" customHeight="1" spans="1:5">
      <c r="A1260" s="316">
        <v>2240201</v>
      </c>
      <c r="B1260" s="316" t="s">
        <v>102</v>
      </c>
      <c r="C1260" s="322">
        <v>0</v>
      </c>
      <c r="D1260" s="323"/>
      <c r="E1260" s="63"/>
    </row>
    <row r="1261" ht="25" customHeight="1" spans="1:5">
      <c r="A1261" s="316">
        <v>2240202</v>
      </c>
      <c r="B1261" s="316" t="s">
        <v>103</v>
      </c>
      <c r="C1261" s="322">
        <v>0</v>
      </c>
      <c r="D1261" s="323"/>
      <c r="E1261" s="63"/>
    </row>
    <row r="1262" ht="25" customHeight="1" spans="1:5">
      <c r="A1262" s="316">
        <v>2240203</v>
      </c>
      <c r="B1262" s="316" t="s">
        <v>104</v>
      </c>
      <c r="C1262" s="322">
        <v>0</v>
      </c>
      <c r="D1262" s="323"/>
      <c r="E1262" s="63"/>
    </row>
    <row r="1263" ht="25" customHeight="1" spans="1:5">
      <c r="A1263" s="316">
        <v>2240204</v>
      </c>
      <c r="B1263" s="316" t="s">
        <v>1069</v>
      </c>
      <c r="C1263" s="322">
        <v>200</v>
      </c>
      <c r="D1263" s="323"/>
      <c r="E1263" s="63"/>
    </row>
    <row r="1264" ht="25" customHeight="1" spans="1:5">
      <c r="A1264" s="316">
        <v>2240299</v>
      </c>
      <c r="B1264" s="316" t="s">
        <v>1070</v>
      </c>
      <c r="C1264" s="322">
        <v>595</v>
      </c>
      <c r="D1264" s="323">
        <v>800</v>
      </c>
      <c r="E1264" s="63"/>
    </row>
    <row r="1265" ht="25" customHeight="1" spans="1:5">
      <c r="A1265" s="316">
        <v>22404</v>
      </c>
      <c r="B1265" s="319" t="s">
        <v>1071</v>
      </c>
      <c r="C1265" s="320">
        <f>SUM(C1266:C1272)</f>
        <v>0</v>
      </c>
      <c r="D1265" s="327"/>
      <c r="E1265" s="63"/>
    </row>
    <row r="1266" ht="25" customHeight="1" spans="1:5">
      <c r="A1266" s="316">
        <v>2240401</v>
      </c>
      <c r="B1266" s="316" t="s">
        <v>102</v>
      </c>
      <c r="C1266" s="322">
        <v>0</v>
      </c>
      <c r="D1266" s="323"/>
      <c r="E1266" s="63"/>
    </row>
    <row r="1267" ht="25" customHeight="1" spans="1:5">
      <c r="A1267" s="316">
        <v>2240402</v>
      </c>
      <c r="B1267" s="316" t="s">
        <v>103</v>
      </c>
      <c r="C1267" s="322">
        <v>0</v>
      </c>
      <c r="D1267" s="323"/>
      <c r="E1267" s="63"/>
    </row>
    <row r="1268" ht="25" customHeight="1" spans="1:5">
      <c r="A1268" s="316">
        <v>2240403</v>
      </c>
      <c r="B1268" s="316" t="s">
        <v>104</v>
      </c>
      <c r="C1268" s="322">
        <v>0</v>
      </c>
      <c r="D1268" s="323"/>
      <c r="E1268" s="63"/>
    </row>
    <row r="1269" ht="25" customHeight="1" spans="1:5">
      <c r="A1269" s="316">
        <v>2240404</v>
      </c>
      <c r="B1269" s="316" t="s">
        <v>1072</v>
      </c>
      <c r="C1269" s="322">
        <v>0</v>
      </c>
      <c r="D1269" s="323"/>
      <c r="E1269" s="63"/>
    </row>
    <row r="1270" ht="25" customHeight="1" spans="1:5">
      <c r="A1270" s="316">
        <v>2240405</v>
      </c>
      <c r="B1270" s="316" t="s">
        <v>1073</v>
      </c>
      <c r="C1270" s="322">
        <v>0</v>
      </c>
      <c r="D1270" s="323"/>
      <c r="E1270" s="63"/>
    </row>
    <row r="1271" ht="25" customHeight="1" spans="1:5">
      <c r="A1271" s="316">
        <v>2240450</v>
      </c>
      <c r="B1271" s="316" t="s">
        <v>111</v>
      </c>
      <c r="C1271" s="322">
        <v>0</v>
      </c>
      <c r="D1271" s="327"/>
      <c r="E1271" s="63"/>
    </row>
    <row r="1272" ht="25" customHeight="1" spans="1:5">
      <c r="A1272" s="316">
        <v>2240499</v>
      </c>
      <c r="B1272" s="316" t="s">
        <v>1074</v>
      </c>
      <c r="C1272" s="322">
        <v>0</v>
      </c>
      <c r="D1272" s="323"/>
      <c r="E1272" s="63"/>
    </row>
    <row r="1273" ht="25" customHeight="1" spans="1:5">
      <c r="A1273" s="316">
        <v>22405</v>
      </c>
      <c r="B1273" s="319" t="s">
        <v>1075</v>
      </c>
      <c r="C1273" s="320">
        <f>SUM(C1274:C1285)</f>
        <v>1</v>
      </c>
      <c r="D1273" s="323"/>
      <c r="E1273" s="63"/>
    </row>
    <row r="1274" ht="25" customHeight="1" spans="1:5">
      <c r="A1274" s="316">
        <v>2240501</v>
      </c>
      <c r="B1274" s="316" t="s">
        <v>102</v>
      </c>
      <c r="C1274" s="322">
        <v>0</v>
      </c>
      <c r="D1274" s="323"/>
      <c r="E1274" s="63"/>
    </row>
    <row r="1275" ht="25" customHeight="1" spans="1:5">
      <c r="A1275" s="316">
        <v>2240502</v>
      </c>
      <c r="B1275" s="316" t="s">
        <v>103</v>
      </c>
      <c r="C1275" s="322">
        <v>0</v>
      </c>
      <c r="D1275" s="323"/>
      <c r="E1275" s="63"/>
    </row>
    <row r="1276" ht="25" customHeight="1" spans="1:5">
      <c r="A1276" s="316">
        <v>2240503</v>
      </c>
      <c r="B1276" s="316" t="s">
        <v>104</v>
      </c>
      <c r="C1276" s="322">
        <v>0</v>
      </c>
      <c r="D1276" s="323"/>
      <c r="E1276" s="63"/>
    </row>
    <row r="1277" ht="25" customHeight="1" spans="1:5">
      <c r="A1277" s="316">
        <v>2240504</v>
      </c>
      <c r="B1277" s="316" t="s">
        <v>1076</v>
      </c>
      <c r="C1277" s="322">
        <v>1</v>
      </c>
      <c r="D1277" s="323"/>
      <c r="E1277" s="63"/>
    </row>
    <row r="1278" ht="25" customHeight="1" spans="1:5">
      <c r="A1278" s="316">
        <v>2240505</v>
      </c>
      <c r="B1278" s="316" t="s">
        <v>1077</v>
      </c>
      <c r="C1278" s="322">
        <v>0</v>
      </c>
      <c r="D1278" s="323"/>
      <c r="E1278" s="63"/>
    </row>
    <row r="1279" ht="25" customHeight="1" spans="1:5">
      <c r="A1279" s="316">
        <v>2240506</v>
      </c>
      <c r="B1279" s="316" t="s">
        <v>1078</v>
      </c>
      <c r="C1279" s="322">
        <v>0</v>
      </c>
      <c r="D1279" s="324"/>
      <c r="E1279" s="63"/>
    </row>
    <row r="1280" ht="25" customHeight="1" spans="1:5">
      <c r="A1280" s="316">
        <v>2240507</v>
      </c>
      <c r="B1280" s="316" t="s">
        <v>1079</v>
      </c>
      <c r="C1280" s="322">
        <v>0</v>
      </c>
      <c r="D1280" s="323"/>
      <c r="E1280" s="63"/>
    </row>
    <row r="1281" ht="25" customHeight="1" spans="1:5">
      <c r="A1281" s="316">
        <v>2240508</v>
      </c>
      <c r="B1281" s="316" t="s">
        <v>1080</v>
      </c>
      <c r="C1281" s="322">
        <v>0</v>
      </c>
      <c r="D1281" s="323"/>
      <c r="E1281" s="63"/>
    </row>
    <row r="1282" ht="25" customHeight="1" spans="1:5">
      <c r="A1282" s="316">
        <v>2240509</v>
      </c>
      <c r="B1282" s="316" t="s">
        <v>1081</v>
      </c>
      <c r="C1282" s="322">
        <v>0</v>
      </c>
      <c r="D1282" s="323"/>
      <c r="E1282" s="63"/>
    </row>
    <row r="1283" ht="25" customHeight="1" spans="1:5">
      <c r="A1283" s="316">
        <v>2240510</v>
      </c>
      <c r="B1283" s="316" t="s">
        <v>1082</v>
      </c>
      <c r="C1283" s="322">
        <v>0</v>
      </c>
      <c r="D1283" s="323"/>
      <c r="E1283" s="63"/>
    </row>
    <row r="1284" ht="25" customHeight="1" spans="1:5">
      <c r="A1284" s="316">
        <v>2240550</v>
      </c>
      <c r="B1284" s="316" t="s">
        <v>1083</v>
      </c>
      <c r="C1284" s="322">
        <v>0</v>
      </c>
      <c r="D1284" s="323"/>
      <c r="E1284" s="63"/>
    </row>
    <row r="1285" ht="25" customHeight="1" spans="1:5">
      <c r="A1285" s="316">
        <v>2240599</v>
      </c>
      <c r="B1285" s="316" t="s">
        <v>1084</v>
      </c>
      <c r="C1285" s="322">
        <v>0</v>
      </c>
      <c r="D1285" s="323"/>
      <c r="E1285" s="63"/>
    </row>
    <row r="1286" ht="25" customHeight="1" spans="1:5">
      <c r="A1286" s="316">
        <v>22406</v>
      </c>
      <c r="B1286" s="319" t="s">
        <v>1085</v>
      </c>
      <c r="C1286" s="320">
        <f>SUM(C1287:C1289)</f>
        <v>294</v>
      </c>
      <c r="D1286" s="323"/>
      <c r="E1286" s="63"/>
    </row>
    <row r="1287" ht="25" customHeight="1" spans="1:5">
      <c r="A1287" s="316">
        <v>2240601</v>
      </c>
      <c r="B1287" s="316" t="s">
        <v>1086</v>
      </c>
      <c r="C1287" s="322">
        <v>236</v>
      </c>
      <c r="D1287" s="323"/>
      <c r="E1287" s="63"/>
    </row>
    <row r="1288" ht="25" customHeight="1" spans="1:5">
      <c r="A1288" s="316">
        <v>2240602</v>
      </c>
      <c r="B1288" s="316" t="s">
        <v>1087</v>
      </c>
      <c r="C1288" s="322">
        <v>10</v>
      </c>
      <c r="D1288" s="323"/>
      <c r="E1288" s="63"/>
    </row>
    <row r="1289" ht="25" customHeight="1" spans="1:5">
      <c r="A1289" s="316">
        <v>2240699</v>
      </c>
      <c r="B1289" s="316" t="s">
        <v>1088</v>
      </c>
      <c r="C1289" s="322">
        <v>48</v>
      </c>
      <c r="D1289" s="323"/>
      <c r="E1289" s="63"/>
    </row>
    <row r="1290" ht="25" customHeight="1" spans="1:5">
      <c r="A1290" s="316">
        <v>22407</v>
      </c>
      <c r="B1290" s="319" t="s">
        <v>1089</v>
      </c>
      <c r="C1290" s="320">
        <f>SUM(C1291:C1293)</f>
        <v>293</v>
      </c>
      <c r="D1290" s="324">
        <v>280</v>
      </c>
      <c r="E1290" s="63"/>
    </row>
    <row r="1291" ht="25" customHeight="1" spans="1:5">
      <c r="A1291" s="316">
        <v>2240703</v>
      </c>
      <c r="B1291" s="316" t="s">
        <v>1090</v>
      </c>
      <c r="C1291" s="322">
        <v>293</v>
      </c>
      <c r="D1291" s="323">
        <v>240</v>
      </c>
      <c r="E1291" s="63"/>
    </row>
    <row r="1292" ht="25" customHeight="1" spans="1:5">
      <c r="A1292" s="316">
        <v>2240704</v>
      </c>
      <c r="B1292" s="316" t="s">
        <v>1091</v>
      </c>
      <c r="C1292" s="322">
        <v>0</v>
      </c>
      <c r="D1292" s="330"/>
      <c r="E1292" s="63"/>
    </row>
    <row r="1293" ht="25" customHeight="1" spans="1:5">
      <c r="A1293" s="316">
        <v>2240799</v>
      </c>
      <c r="B1293" s="316" t="s">
        <v>1092</v>
      </c>
      <c r="C1293" s="322">
        <v>0</v>
      </c>
      <c r="D1293" s="323">
        <v>40</v>
      </c>
      <c r="E1293" s="63"/>
    </row>
    <row r="1294" ht="25" customHeight="1" spans="1:5">
      <c r="A1294" s="316">
        <v>22499</v>
      </c>
      <c r="B1294" s="319" t="s">
        <v>1093</v>
      </c>
      <c r="C1294" s="320">
        <f>C1295</f>
        <v>288</v>
      </c>
      <c r="D1294" s="324">
        <v>240</v>
      </c>
      <c r="E1294" s="63"/>
    </row>
    <row r="1295" ht="25" customHeight="1" spans="1:5">
      <c r="A1295" s="316">
        <v>2249999</v>
      </c>
      <c r="B1295" s="316" t="s">
        <v>1094</v>
      </c>
      <c r="C1295" s="322">
        <v>288</v>
      </c>
      <c r="D1295" s="323">
        <v>240</v>
      </c>
      <c r="E1295" s="63"/>
    </row>
    <row r="1296" ht="25" customHeight="1" spans="1:5">
      <c r="A1296" s="319">
        <v>227</v>
      </c>
      <c r="B1296" s="319" t="s">
        <v>1095</v>
      </c>
      <c r="C1296" s="332"/>
      <c r="D1296" s="321">
        <v>1000</v>
      </c>
      <c r="E1296" s="63"/>
    </row>
    <row r="1297" ht="25" customHeight="1" spans="1:5">
      <c r="A1297" s="316">
        <v>229</v>
      </c>
      <c r="B1297" s="319" t="s">
        <v>1096</v>
      </c>
      <c r="C1297" s="320">
        <f>C1298</f>
        <v>0</v>
      </c>
      <c r="D1297" s="321">
        <v>1858</v>
      </c>
      <c r="E1297" s="63"/>
    </row>
    <row r="1298" ht="25" customHeight="1" spans="1:5">
      <c r="A1298" s="316">
        <v>22999</v>
      </c>
      <c r="B1298" s="319" t="s">
        <v>1097</v>
      </c>
      <c r="C1298" s="320">
        <f>C1299</f>
        <v>0</v>
      </c>
      <c r="D1298" s="323">
        <v>1858</v>
      </c>
      <c r="E1298" s="63"/>
    </row>
    <row r="1299" ht="25" customHeight="1" spans="1:5">
      <c r="A1299" s="316">
        <v>2299999</v>
      </c>
      <c r="B1299" s="316" t="s">
        <v>1098</v>
      </c>
      <c r="C1299" s="322">
        <v>0</v>
      </c>
      <c r="D1299" s="323"/>
      <c r="E1299" s="63"/>
    </row>
    <row r="1300" ht="25" customHeight="1" spans="1:5">
      <c r="A1300" s="316">
        <v>232</v>
      </c>
      <c r="B1300" s="319" t="s">
        <v>1099</v>
      </c>
      <c r="C1300" s="320">
        <f>SUM(C1301,C1302,C1307)</f>
        <v>5697</v>
      </c>
      <c r="D1300" s="321">
        <v>6573</v>
      </c>
      <c r="E1300" s="63"/>
    </row>
    <row r="1301" ht="25" customHeight="1" spans="1:5">
      <c r="A1301" s="316">
        <v>23201</v>
      </c>
      <c r="B1301" s="319" t="s">
        <v>1100</v>
      </c>
      <c r="C1301" s="322">
        <v>0</v>
      </c>
      <c r="D1301" s="330"/>
      <c r="E1301" s="63"/>
    </row>
    <row r="1302" ht="25" customHeight="1" spans="1:5">
      <c r="A1302" s="316">
        <v>23202</v>
      </c>
      <c r="B1302" s="319" t="s">
        <v>1101</v>
      </c>
      <c r="C1302" s="320">
        <f>SUM(C1303:C1306)</f>
        <v>0</v>
      </c>
      <c r="D1302" s="330"/>
      <c r="E1302" s="63"/>
    </row>
    <row r="1303" ht="25" customHeight="1" spans="1:5">
      <c r="A1303" s="316">
        <v>2320201</v>
      </c>
      <c r="B1303" s="316" t="s">
        <v>1102</v>
      </c>
      <c r="C1303" s="322">
        <v>0</v>
      </c>
      <c r="D1303" s="323"/>
      <c r="E1303" s="63"/>
    </row>
    <row r="1304" ht="25" customHeight="1" spans="1:5">
      <c r="A1304" s="316">
        <v>2320202</v>
      </c>
      <c r="B1304" s="316" t="s">
        <v>1103</v>
      </c>
      <c r="C1304" s="322">
        <v>0</v>
      </c>
      <c r="D1304" s="323"/>
      <c r="E1304" s="63"/>
    </row>
    <row r="1305" ht="25" customHeight="1" spans="1:5">
      <c r="A1305" s="316">
        <v>2320203</v>
      </c>
      <c r="B1305" s="316" t="s">
        <v>1104</v>
      </c>
      <c r="C1305" s="322">
        <v>0</v>
      </c>
      <c r="D1305" s="323"/>
      <c r="E1305" s="63"/>
    </row>
    <row r="1306" ht="25" customHeight="1" spans="1:5">
      <c r="A1306" s="316">
        <v>2320299</v>
      </c>
      <c r="B1306" s="316" t="s">
        <v>1105</v>
      </c>
      <c r="C1306" s="322">
        <v>0</v>
      </c>
      <c r="D1306" s="323"/>
      <c r="E1306" s="63"/>
    </row>
    <row r="1307" ht="25" customHeight="1" spans="1:5">
      <c r="A1307" s="316">
        <v>23203</v>
      </c>
      <c r="B1307" s="319" t="s">
        <v>1106</v>
      </c>
      <c r="C1307" s="320">
        <f>SUM(C1308:C1311)</f>
        <v>5697</v>
      </c>
      <c r="D1307" s="321">
        <v>6573</v>
      </c>
      <c r="E1307" s="63"/>
    </row>
    <row r="1308" ht="25" customHeight="1" spans="1:5">
      <c r="A1308" s="316">
        <v>2320301</v>
      </c>
      <c r="B1308" s="316" t="s">
        <v>1107</v>
      </c>
      <c r="C1308" s="322">
        <v>5697</v>
      </c>
      <c r="D1308" s="323">
        <v>6573</v>
      </c>
      <c r="E1308" s="63"/>
    </row>
    <row r="1309" ht="25" customHeight="1" spans="1:5">
      <c r="A1309" s="316">
        <v>2320302</v>
      </c>
      <c r="B1309" s="316" t="s">
        <v>1108</v>
      </c>
      <c r="C1309" s="322">
        <v>0</v>
      </c>
      <c r="D1309" s="325"/>
      <c r="E1309" s="63"/>
    </row>
    <row r="1310" ht="25" customHeight="1" spans="1:5">
      <c r="A1310" s="316">
        <v>2320303</v>
      </c>
      <c r="B1310" s="316" t="s">
        <v>1109</v>
      </c>
      <c r="C1310" s="322">
        <v>0</v>
      </c>
      <c r="D1310" s="325"/>
      <c r="E1310" s="63"/>
    </row>
    <row r="1311" ht="25" customHeight="1" spans="1:5">
      <c r="A1311" s="316">
        <v>2320399</v>
      </c>
      <c r="B1311" s="316" t="s">
        <v>1110</v>
      </c>
      <c r="C1311" s="322">
        <v>0</v>
      </c>
      <c r="D1311" s="325"/>
      <c r="E1311" s="63"/>
    </row>
    <row r="1312" ht="25" customHeight="1" spans="1:5">
      <c r="A1312" s="316">
        <v>233</v>
      </c>
      <c r="B1312" s="319" t="s">
        <v>1111</v>
      </c>
      <c r="C1312" s="320">
        <f>C1313+C1314+C1315</f>
        <v>0</v>
      </c>
      <c r="D1312" s="325"/>
      <c r="E1312" s="63"/>
    </row>
    <row r="1313" ht="25" customHeight="1" spans="1:5">
      <c r="A1313" s="316">
        <v>23301</v>
      </c>
      <c r="B1313" s="319" t="s">
        <v>1112</v>
      </c>
      <c r="C1313" s="322">
        <v>0</v>
      </c>
      <c r="D1313" s="325"/>
      <c r="E1313" s="63"/>
    </row>
    <row r="1314" ht="25" customHeight="1" spans="1:5">
      <c r="A1314" s="316">
        <v>23302</v>
      </c>
      <c r="B1314" s="319" t="s">
        <v>1113</v>
      </c>
      <c r="C1314" s="322">
        <v>0</v>
      </c>
      <c r="D1314" s="325"/>
      <c r="E1314" s="63"/>
    </row>
    <row r="1315" ht="25" customHeight="1" spans="1:5">
      <c r="A1315" s="316">
        <v>23303</v>
      </c>
      <c r="B1315" s="319" t="s">
        <v>1114</v>
      </c>
      <c r="C1315" s="322">
        <v>0</v>
      </c>
      <c r="D1315" s="325"/>
      <c r="E1315" s="63"/>
    </row>
  </sheetData>
  <autoFilter xmlns:etc="http://www.wps.cn/officeDocument/2017/etCustomData" ref="A2:E1315" etc:filterBottomFollowUsedRange="0">
    <extLst/>
  </autoFilter>
  <mergeCells count="3">
    <mergeCell ref="A1:E1"/>
    <mergeCell ref="A2:E2"/>
    <mergeCell ref="A3:E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5"/>
  <sheetViews>
    <sheetView workbookViewId="0">
      <selection activeCell="A2" sqref="A2:E2"/>
    </sheetView>
  </sheetViews>
  <sheetFormatPr defaultColWidth="9.33333333333333" defaultRowHeight="11.25" outlineLevelCol="4"/>
  <cols>
    <col min="1" max="1" width="16.1666666666667" customWidth="1"/>
    <col min="2" max="2" width="39.6666666666667" customWidth="1"/>
    <col min="3" max="3" width="31.8333333333333" customWidth="1"/>
    <col min="4" max="4" width="25.3333333333333" customWidth="1"/>
    <col min="5" max="5" width="23.8333333333333" customWidth="1"/>
  </cols>
  <sheetData>
    <row r="1" ht="19" customHeight="1" spans="1:5">
      <c r="A1" s="72" t="s">
        <v>1115</v>
      </c>
      <c r="B1" s="72"/>
      <c r="C1" s="72"/>
      <c r="D1" s="305"/>
      <c r="E1" s="72"/>
    </row>
    <row r="2" ht="25" customHeight="1" spans="1:5">
      <c r="A2" s="306" t="s">
        <v>1116</v>
      </c>
      <c r="B2" s="307"/>
      <c r="C2" s="307"/>
      <c r="D2" s="308"/>
      <c r="E2" s="309"/>
    </row>
    <row r="3" ht="25" customHeight="1" spans="1:5">
      <c r="A3" s="310" t="s">
        <v>94</v>
      </c>
      <c r="B3" s="311"/>
      <c r="C3" s="311"/>
      <c r="D3" s="312"/>
      <c r="E3" s="313"/>
    </row>
    <row r="4" ht="25" customHeight="1" spans="1:5">
      <c r="A4" s="314" t="s">
        <v>95</v>
      </c>
      <c r="B4" s="314" t="s">
        <v>96</v>
      </c>
      <c r="C4" s="314" t="s">
        <v>97</v>
      </c>
      <c r="D4" s="315" t="s">
        <v>45</v>
      </c>
      <c r="E4" s="314" t="s">
        <v>98</v>
      </c>
    </row>
    <row r="5" ht="25" customHeight="1" spans="1:5">
      <c r="A5" s="316"/>
      <c r="B5" s="314" t="s">
        <v>99</v>
      </c>
      <c r="C5" s="317">
        <f>SUM(C6,C235,C275,C294,C384,C436,C492,C549,C676,C749,C826,C849,C956,C1014,C1078,C1098,C1128,C1138,C1183,C1203,C1247,C1297,C1300,C1312)</f>
        <v>286279</v>
      </c>
      <c r="D5" s="318">
        <v>290554</v>
      </c>
      <c r="E5" s="63"/>
    </row>
    <row r="6" ht="25" customHeight="1" spans="1:5">
      <c r="A6" s="316">
        <v>201</v>
      </c>
      <c r="B6" s="319" t="s">
        <v>100</v>
      </c>
      <c r="C6" s="320">
        <f>SUM(C7+C19+C28+C39+C50+C61+C72+C80+C89+C102+C111+C122+C134+C141+C149+C155+C162+C169+C176+C183+C190+C198+C204+C210+C217+C232)</f>
        <v>30560</v>
      </c>
      <c r="D6" s="318">
        <v>32105</v>
      </c>
      <c r="E6" s="63"/>
    </row>
    <row r="7" ht="25" customHeight="1" spans="1:5">
      <c r="A7" s="316">
        <v>20101</v>
      </c>
      <c r="B7" s="319" t="s">
        <v>101</v>
      </c>
      <c r="C7" s="320">
        <f>SUM(C8:C18)</f>
        <v>1329</v>
      </c>
      <c r="D7" s="321">
        <v>1044</v>
      </c>
      <c r="E7" s="63"/>
    </row>
    <row r="8" ht="25" customHeight="1" spans="1:5">
      <c r="A8" s="316">
        <v>2010101</v>
      </c>
      <c r="B8" s="316" t="s">
        <v>102</v>
      </c>
      <c r="C8" s="322">
        <v>1215</v>
      </c>
      <c r="D8" s="323">
        <v>849</v>
      </c>
      <c r="E8" s="63"/>
    </row>
    <row r="9" ht="25" customHeight="1" spans="1:5">
      <c r="A9" s="316">
        <v>2010102</v>
      </c>
      <c r="B9" s="316" t="s">
        <v>103</v>
      </c>
      <c r="C9" s="322">
        <v>5</v>
      </c>
      <c r="D9" s="323"/>
      <c r="E9" s="63"/>
    </row>
    <row r="10" ht="25" customHeight="1" spans="1:5">
      <c r="A10" s="316">
        <v>2010103</v>
      </c>
      <c r="B10" s="316" t="s">
        <v>104</v>
      </c>
      <c r="C10" s="322">
        <v>0</v>
      </c>
      <c r="D10" s="323"/>
      <c r="E10" s="63"/>
    </row>
    <row r="11" ht="25" customHeight="1" spans="1:5">
      <c r="A11" s="316">
        <v>2010104</v>
      </c>
      <c r="B11" s="316" t="s">
        <v>105</v>
      </c>
      <c r="C11" s="322">
        <v>17</v>
      </c>
      <c r="D11" s="323">
        <v>80</v>
      </c>
      <c r="E11" s="63"/>
    </row>
    <row r="12" ht="25" customHeight="1" spans="1:5">
      <c r="A12" s="316">
        <v>2010105</v>
      </c>
      <c r="B12" s="316" t="s">
        <v>106</v>
      </c>
      <c r="C12" s="322">
        <v>0</v>
      </c>
      <c r="D12" s="323">
        <v>40</v>
      </c>
      <c r="E12" s="63"/>
    </row>
    <row r="13" ht="25" customHeight="1" spans="1:5">
      <c r="A13" s="316">
        <v>2010106</v>
      </c>
      <c r="B13" s="316" t="s">
        <v>107</v>
      </c>
      <c r="C13" s="322">
        <v>0</v>
      </c>
      <c r="D13" s="323"/>
      <c r="E13" s="63"/>
    </row>
    <row r="14" ht="25" customHeight="1" spans="1:5">
      <c r="A14" s="316">
        <v>2010107</v>
      </c>
      <c r="B14" s="316" t="s">
        <v>108</v>
      </c>
      <c r="C14" s="322">
        <v>0</v>
      </c>
      <c r="D14" s="323"/>
      <c r="E14" s="63"/>
    </row>
    <row r="15" ht="25" customHeight="1" spans="1:5">
      <c r="A15" s="316">
        <v>2010108</v>
      </c>
      <c r="B15" s="316" t="s">
        <v>109</v>
      </c>
      <c r="C15" s="322">
        <v>0</v>
      </c>
      <c r="D15" s="323"/>
      <c r="E15" s="63"/>
    </row>
    <row r="16" ht="25" customHeight="1" spans="1:5">
      <c r="A16" s="316">
        <v>2010109</v>
      </c>
      <c r="B16" s="316" t="s">
        <v>110</v>
      </c>
      <c r="C16" s="322">
        <v>0</v>
      </c>
      <c r="D16" s="323"/>
      <c r="E16" s="63"/>
    </row>
    <row r="17" ht="25" customHeight="1" spans="1:5">
      <c r="A17" s="316">
        <v>2010150</v>
      </c>
      <c r="B17" s="316" t="s">
        <v>111</v>
      </c>
      <c r="C17" s="322">
        <v>0</v>
      </c>
      <c r="D17" s="323"/>
      <c r="E17" s="63"/>
    </row>
    <row r="18" ht="25" customHeight="1" spans="1:5">
      <c r="A18" s="316">
        <v>2010199</v>
      </c>
      <c r="B18" s="316" t="s">
        <v>112</v>
      </c>
      <c r="C18" s="322">
        <v>92</v>
      </c>
      <c r="D18" s="323">
        <v>75</v>
      </c>
      <c r="E18" s="63"/>
    </row>
    <row r="19" ht="25" customHeight="1" spans="1:5">
      <c r="A19" s="316">
        <v>20102</v>
      </c>
      <c r="B19" s="319" t="s">
        <v>113</v>
      </c>
      <c r="C19" s="320">
        <f>SUM(C20:C27)</f>
        <v>329</v>
      </c>
      <c r="D19" s="321">
        <v>670</v>
      </c>
      <c r="E19" s="63"/>
    </row>
    <row r="20" ht="25" customHeight="1" spans="1:5">
      <c r="A20" s="316">
        <v>2010201</v>
      </c>
      <c r="B20" s="316" t="s">
        <v>102</v>
      </c>
      <c r="C20" s="322">
        <v>253</v>
      </c>
      <c r="D20" s="323">
        <v>637</v>
      </c>
      <c r="E20" s="63"/>
    </row>
    <row r="21" ht="25" customHeight="1" spans="1:5">
      <c r="A21" s="316">
        <v>2010202</v>
      </c>
      <c r="B21" s="316" t="s">
        <v>103</v>
      </c>
      <c r="C21" s="322">
        <v>0</v>
      </c>
      <c r="D21" s="323"/>
      <c r="E21" s="63"/>
    </row>
    <row r="22" ht="25" customHeight="1" spans="1:5">
      <c r="A22" s="316">
        <v>2010203</v>
      </c>
      <c r="B22" s="316" t="s">
        <v>104</v>
      </c>
      <c r="C22" s="322">
        <v>0</v>
      </c>
      <c r="D22" s="323"/>
      <c r="E22" s="63"/>
    </row>
    <row r="23" ht="25" customHeight="1" spans="1:5">
      <c r="A23" s="316">
        <v>2010204</v>
      </c>
      <c r="B23" s="316" t="s">
        <v>114</v>
      </c>
      <c r="C23" s="322">
        <v>25</v>
      </c>
      <c r="D23" s="323"/>
      <c r="E23" s="63"/>
    </row>
    <row r="24" ht="25" customHeight="1" spans="1:5">
      <c r="A24" s="316">
        <v>2010205</v>
      </c>
      <c r="B24" s="316" t="s">
        <v>115</v>
      </c>
      <c r="C24" s="322">
        <v>4</v>
      </c>
      <c r="D24" s="323"/>
      <c r="E24" s="63"/>
    </row>
    <row r="25" ht="25" customHeight="1" spans="1:5">
      <c r="A25" s="316">
        <v>2010206</v>
      </c>
      <c r="B25" s="316" t="s">
        <v>116</v>
      </c>
      <c r="C25" s="322">
        <v>0</v>
      </c>
      <c r="D25" s="323"/>
      <c r="E25" s="63"/>
    </row>
    <row r="26" ht="25" customHeight="1" spans="1:5">
      <c r="A26" s="316">
        <v>2010250</v>
      </c>
      <c r="B26" s="316" t="s">
        <v>111</v>
      </c>
      <c r="C26" s="322">
        <v>0</v>
      </c>
      <c r="D26" s="323"/>
      <c r="E26" s="63"/>
    </row>
    <row r="27" ht="25" customHeight="1" spans="1:5">
      <c r="A27" s="316">
        <v>2010299</v>
      </c>
      <c r="B27" s="316" t="s">
        <v>117</v>
      </c>
      <c r="C27" s="322">
        <v>47</v>
      </c>
      <c r="D27" s="323">
        <v>33</v>
      </c>
      <c r="E27" s="63"/>
    </row>
    <row r="28" ht="25" customHeight="1" spans="1:5">
      <c r="A28" s="316">
        <v>20103</v>
      </c>
      <c r="B28" s="319" t="s">
        <v>118</v>
      </c>
      <c r="C28" s="320">
        <f>SUM(C29:C38)</f>
        <v>11711</v>
      </c>
      <c r="D28" s="321">
        <v>7984</v>
      </c>
      <c r="E28" s="63"/>
    </row>
    <row r="29" ht="25" customHeight="1" spans="1:5">
      <c r="A29" s="316">
        <v>2010301</v>
      </c>
      <c r="B29" s="316" t="s">
        <v>102</v>
      </c>
      <c r="C29" s="322">
        <v>6728</v>
      </c>
      <c r="D29" s="323">
        <v>7496</v>
      </c>
      <c r="E29" s="63"/>
    </row>
    <row r="30" ht="25" customHeight="1" spans="1:5">
      <c r="A30" s="316">
        <v>2010302</v>
      </c>
      <c r="B30" s="316" t="s">
        <v>103</v>
      </c>
      <c r="C30" s="322">
        <v>16</v>
      </c>
      <c r="D30" s="323"/>
      <c r="E30" s="63"/>
    </row>
    <row r="31" ht="25" customHeight="1" spans="1:5">
      <c r="A31" s="316">
        <v>2010303</v>
      </c>
      <c r="B31" s="316" t="s">
        <v>104</v>
      </c>
      <c r="C31" s="322">
        <v>0</v>
      </c>
      <c r="D31" s="323"/>
      <c r="E31" s="63"/>
    </row>
    <row r="32" ht="25" customHeight="1" spans="1:5">
      <c r="A32" s="316">
        <v>2010304</v>
      </c>
      <c r="B32" s="316" t="s">
        <v>119</v>
      </c>
      <c r="C32" s="322">
        <v>0</v>
      </c>
      <c r="D32" s="323"/>
      <c r="E32" s="63"/>
    </row>
    <row r="33" ht="25" customHeight="1" spans="1:5">
      <c r="A33" s="316">
        <v>2010305</v>
      </c>
      <c r="B33" s="316" t="s">
        <v>120</v>
      </c>
      <c r="C33" s="322">
        <v>0</v>
      </c>
      <c r="D33" s="323"/>
      <c r="E33" s="63"/>
    </row>
    <row r="34" ht="25" customHeight="1" spans="1:5">
      <c r="A34" s="316">
        <v>2010306</v>
      </c>
      <c r="B34" s="316" t="s">
        <v>121</v>
      </c>
      <c r="C34" s="322">
        <v>0</v>
      </c>
      <c r="D34" s="323"/>
      <c r="E34" s="63"/>
    </row>
    <row r="35" ht="25" customHeight="1" spans="1:5">
      <c r="A35" s="316">
        <v>2010308</v>
      </c>
      <c r="B35" s="316" t="s">
        <v>122</v>
      </c>
      <c r="C35" s="322">
        <v>279</v>
      </c>
      <c r="D35" s="323">
        <v>300</v>
      </c>
      <c r="E35" s="63"/>
    </row>
    <row r="36" ht="25" customHeight="1" spans="1:5">
      <c r="A36" s="316">
        <v>2010309</v>
      </c>
      <c r="B36" s="316" t="s">
        <v>123</v>
      </c>
      <c r="C36" s="322">
        <v>0</v>
      </c>
      <c r="D36" s="323"/>
      <c r="E36" s="63"/>
    </row>
    <row r="37" ht="25" customHeight="1" spans="1:5">
      <c r="A37" s="316">
        <v>2010350</v>
      </c>
      <c r="B37" s="316" t="s">
        <v>111</v>
      </c>
      <c r="C37" s="322">
        <v>162</v>
      </c>
      <c r="D37" s="323">
        <v>188</v>
      </c>
      <c r="E37" s="63"/>
    </row>
    <row r="38" ht="25" customHeight="1" spans="1:5">
      <c r="A38" s="316">
        <v>2010399</v>
      </c>
      <c r="B38" s="316" t="s">
        <v>124</v>
      </c>
      <c r="C38" s="322">
        <v>4526</v>
      </c>
      <c r="D38" s="323"/>
      <c r="E38" s="63"/>
    </row>
    <row r="39" ht="25" customHeight="1" spans="1:5">
      <c r="A39" s="316">
        <v>20104</v>
      </c>
      <c r="B39" s="319" t="s">
        <v>125</v>
      </c>
      <c r="C39" s="320">
        <f>SUM(C40:C49)</f>
        <v>1170</v>
      </c>
      <c r="D39" s="321">
        <v>900</v>
      </c>
      <c r="E39" s="63"/>
    </row>
    <row r="40" ht="25" customHeight="1" spans="1:5">
      <c r="A40" s="316">
        <v>2010401</v>
      </c>
      <c r="B40" s="316" t="s">
        <v>102</v>
      </c>
      <c r="C40" s="322">
        <v>744</v>
      </c>
      <c r="D40" s="323">
        <v>900</v>
      </c>
      <c r="E40" s="63"/>
    </row>
    <row r="41" ht="25" customHeight="1" spans="1:5">
      <c r="A41" s="316">
        <v>2010402</v>
      </c>
      <c r="B41" s="316" t="s">
        <v>103</v>
      </c>
      <c r="C41" s="322">
        <v>0</v>
      </c>
      <c r="D41" s="323"/>
      <c r="E41" s="63"/>
    </row>
    <row r="42" ht="25" customHeight="1" spans="1:5">
      <c r="A42" s="316">
        <v>2010403</v>
      </c>
      <c r="B42" s="316" t="s">
        <v>104</v>
      </c>
      <c r="C42" s="322">
        <v>0</v>
      </c>
      <c r="D42" s="323"/>
      <c r="E42" s="63"/>
    </row>
    <row r="43" ht="25" customHeight="1" spans="1:5">
      <c r="A43" s="316">
        <v>2010404</v>
      </c>
      <c r="B43" s="316" t="s">
        <v>126</v>
      </c>
      <c r="C43" s="322">
        <v>17</v>
      </c>
      <c r="D43" s="323"/>
      <c r="E43" s="63"/>
    </row>
    <row r="44" ht="25" customHeight="1" spans="1:5">
      <c r="A44" s="316">
        <v>2010405</v>
      </c>
      <c r="B44" s="316" t="s">
        <v>127</v>
      </c>
      <c r="C44" s="322">
        <v>0</v>
      </c>
      <c r="D44" s="323"/>
      <c r="E44" s="63"/>
    </row>
    <row r="45" ht="25" customHeight="1" spans="1:5">
      <c r="A45" s="316">
        <v>2010406</v>
      </c>
      <c r="B45" s="316" t="s">
        <v>128</v>
      </c>
      <c r="C45" s="322">
        <v>0</v>
      </c>
      <c r="D45" s="323"/>
      <c r="E45" s="63"/>
    </row>
    <row r="46" ht="25" customHeight="1" spans="1:5">
      <c r="A46" s="316">
        <v>2010407</v>
      </c>
      <c r="B46" s="316" t="s">
        <v>129</v>
      </c>
      <c r="C46" s="322">
        <v>0</v>
      </c>
      <c r="D46" s="323"/>
      <c r="E46" s="63"/>
    </row>
    <row r="47" ht="25" customHeight="1" spans="1:5">
      <c r="A47" s="316">
        <v>2010408</v>
      </c>
      <c r="B47" s="316" t="s">
        <v>130</v>
      </c>
      <c r="C47" s="322">
        <v>0</v>
      </c>
      <c r="D47" s="323"/>
      <c r="E47" s="63"/>
    </row>
    <row r="48" ht="25" customHeight="1" spans="1:5">
      <c r="A48" s="316">
        <v>2010450</v>
      </c>
      <c r="B48" s="316" t="s">
        <v>111</v>
      </c>
      <c r="C48" s="322">
        <v>0</v>
      </c>
      <c r="D48" s="323"/>
      <c r="E48" s="63"/>
    </row>
    <row r="49" ht="25" customHeight="1" spans="1:5">
      <c r="A49" s="316">
        <v>2010499</v>
      </c>
      <c r="B49" s="316" t="s">
        <v>131</v>
      </c>
      <c r="C49" s="322">
        <v>409</v>
      </c>
      <c r="D49" s="323"/>
      <c r="E49" s="63"/>
    </row>
    <row r="50" ht="25" customHeight="1" spans="1:5">
      <c r="A50" s="316">
        <v>20105</v>
      </c>
      <c r="B50" s="319" t="s">
        <v>132</v>
      </c>
      <c r="C50" s="320">
        <f>SUM(C51:C60)</f>
        <v>378</v>
      </c>
      <c r="D50" s="321">
        <v>438</v>
      </c>
      <c r="E50" s="63"/>
    </row>
    <row r="51" ht="25" customHeight="1" spans="1:5">
      <c r="A51" s="316">
        <v>2010501</v>
      </c>
      <c r="B51" s="316" t="s">
        <v>102</v>
      </c>
      <c r="C51" s="322">
        <v>265</v>
      </c>
      <c r="D51" s="323">
        <v>358</v>
      </c>
      <c r="E51" s="63"/>
    </row>
    <row r="52" ht="25" customHeight="1" spans="1:5">
      <c r="A52" s="316">
        <v>2010502</v>
      </c>
      <c r="B52" s="316" t="s">
        <v>103</v>
      </c>
      <c r="C52" s="322">
        <v>6</v>
      </c>
      <c r="D52" s="323"/>
      <c r="E52" s="63"/>
    </row>
    <row r="53" ht="25" customHeight="1" spans="1:5">
      <c r="A53" s="316">
        <v>2010503</v>
      </c>
      <c r="B53" s="316" t="s">
        <v>104</v>
      </c>
      <c r="C53" s="322">
        <v>0</v>
      </c>
      <c r="D53" s="323"/>
      <c r="E53" s="63"/>
    </row>
    <row r="54" ht="25" customHeight="1" spans="1:5">
      <c r="A54" s="316">
        <v>2010504</v>
      </c>
      <c r="B54" s="316" t="s">
        <v>133</v>
      </c>
      <c r="C54" s="322">
        <v>0</v>
      </c>
      <c r="D54" s="323"/>
      <c r="E54" s="63"/>
    </row>
    <row r="55" ht="25" customHeight="1" spans="1:5">
      <c r="A55" s="316">
        <v>2010505</v>
      </c>
      <c r="B55" s="316" t="s">
        <v>134</v>
      </c>
      <c r="C55" s="322">
        <v>0</v>
      </c>
      <c r="D55" s="323"/>
      <c r="E55" s="63"/>
    </row>
    <row r="56" ht="25" customHeight="1" spans="1:5">
      <c r="A56" s="316">
        <v>2010506</v>
      </c>
      <c r="B56" s="316" t="s">
        <v>135</v>
      </c>
      <c r="C56" s="322">
        <v>0</v>
      </c>
      <c r="D56" s="323"/>
      <c r="E56" s="63"/>
    </row>
    <row r="57" ht="25" customHeight="1" spans="1:5">
      <c r="A57" s="316">
        <v>2010507</v>
      </c>
      <c r="B57" s="316" t="s">
        <v>136</v>
      </c>
      <c r="C57" s="322">
        <v>4</v>
      </c>
      <c r="D57" s="323">
        <v>80</v>
      </c>
      <c r="E57" s="63"/>
    </row>
    <row r="58" ht="25" customHeight="1" spans="1:5">
      <c r="A58" s="316">
        <v>2010508</v>
      </c>
      <c r="B58" s="316" t="s">
        <v>137</v>
      </c>
      <c r="C58" s="322">
        <v>10</v>
      </c>
      <c r="D58" s="323"/>
      <c r="E58" s="63"/>
    </row>
    <row r="59" ht="25" customHeight="1" spans="1:5">
      <c r="A59" s="316">
        <v>2010550</v>
      </c>
      <c r="B59" s="316" t="s">
        <v>111</v>
      </c>
      <c r="C59" s="322">
        <v>0</v>
      </c>
      <c r="D59" s="323"/>
      <c r="E59" s="63"/>
    </row>
    <row r="60" ht="25" customHeight="1" spans="1:5">
      <c r="A60" s="316">
        <v>2010599</v>
      </c>
      <c r="B60" s="316" t="s">
        <v>138</v>
      </c>
      <c r="C60" s="322">
        <v>93</v>
      </c>
      <c r="D60" s="323"/>
      <c r="E60" s="63"/>
    </row>
    <row r="61" ht="25" customHeight="1" spans="1:5">
      <c r="A61" s="316">
        <v>20106</v>
      </c>
      <c r="B61" s="319" t="s">
        <v>139</v>
      </c>
      <c r="C61" s="320">
        <f>SUM(C62:C71)</f>
        <v>2614</v>
      </c>
      <c r="D61" s="321">
        <v>3301</v>
      </c>
      <c r="E61" s="63"/>
    </row>
    <row r="62" ht="25" customHeight="1" spans="1:5">
      <c r="A62" s="316">
        <v>2010601</v>
      </c>
      <c r="B62" s="316" t="s">
        <v>102</v>
      </c>
      <c r="C62" s="322">
        <v>968</v>
      </c>
      <c r="D62" s="323">
        <v>1433</v>
      </c>
      <c r="E62" s="63"/>
    </row>
    <row r="63" ht="25" customHeight="1" spans="1:5">
      <c r="A63" s="316">
        <v>2010602</v>
      </c>
      <c r="B63" s="316" t="s">
        <v>103</v>
      </c>
      <c r="C63" s="322">
        <v>120</v>
      </c>
      <c r="D63" s="323"/>
      <c r="E63" s="63"/>
    </row>
    <row r="64" ht="25" customHeight="1" spans="1:5">
      <c r="A64" s="316">
        <v>2010603</v>
      </c>
      <c r="B64" s="316" t="s">
        <v>104</v>
      </c>
      <c r="C64" s="322">
        <v>0</v>
      </c>
      <c r="D64" s="323"/>
      <c r="E64" s="63"/>
    </row>
    <row r="65" ht="25" customHeight="1" spans="1:5">
      <c r="A65" s="316">
        <v>2010604</v>
      </c>
      <c r="B65" s="316" t="s">
        <v>140</v>
      </c>
      <c r="C65" s="322">
        <v>0</v>
      </c>
      <c r="D65" s="323"/>
      <c r="E65" s="63"/>
    </row>
    <row r="66" ht="25" customHeight="1" spans="1:5">
      <c r="A66" s="316">
        <v>2010605</v>
      </c>
      <c r="B66" s="316" t="s">
        <v>141</v>
      </c>
      <c r="C66" s="322">
        <v>0</v>
      </c>
      <c r="D66" s="323"/>
      <c r="E66" s="63"/>
    </row>
    <row r="67" ht="25" customHeight="1" spans="1:5">
      <c r="A67" s="316">
        <v>2010606</v>
      </c>
      <c r="B67" s="316" t="s">
        <v>142</v>
      </c>
      <c r="C67" s="322">
        <v>0</v>
      </c>
      <c r="D67" s="323"/>
      <c r="E67" s="63"/>
    </row>
    <row r="68" ht="25" customHeight="1" spans="1:5">
      <c r="A68" s="316">
        <v>2010607</v>
      </c>
      <c r="B68" s="316" t="s">
        <v>143</v>
      </c>
      <c r="C68" s="322">
        <v>0</v>
      </c>
      <c r="D68" s="323"/>
      <c r="E68" s="63"/>
    </row>
    <row r="69" ht="25" customHeight="1" spans="1:5">
      <c r="A69" s="316">
        <v>2010608</v>
      </c>
      <c r="B69" s="316" t="s">
        <v>144</v>
      </c>
      <c r="C69" s="322">
        <v>0</v>
      </c>
      <c r="D69" s="323">
        <v>680</v>
      </c>
      <c r="E69" s="63"/>
    </row>
    <row r="70" ht="25" customHeight="1" spans="1:5">
      <c r="A70" s="316">
        <v>2010650</v>
      </c>
      <c r="B70" s="316" t="s">
        <v>111</v>
      </c>
      <c r="C70" s="322">
        <v>0</v>
      </c>
      <c r="D70" s="323"/>
      <c r="E70" s="63"/>
    </row>
    <row r="71" ht="25" customHeight="1" spans="1:5">
      <c r="A71" s="316">
        <v>2010699</v>
      </c>
      <c r="B71" s="316" t="s">
        <v>145</v>
      </c>
      <c r="C71" s="322">
        <v>1526</v>
      </c>
      <c r="D71" s="323">
        <v>1188</v>
      </c>
      <c r="E71" s="63"/>
    </row>
    <row r="72" ht="25" customHeight="1" spans="1:5">
      <c r="A72" s="316">
        <v>20107</v>
      </c>
      <c r="B72" s="319" t="s">
        <v>146</v>
      </c>
      <c r="C72" s="320">
        <f>SUM(C73:C79)</f>
        <v>859</v>
      </c>
      <c r="D72" s="324">
        <v>2200</v>
      </c>
      <c r="E72" s="63"/>
    </row>
    <row r="73" ht="25" customHeight="1" spans="1:5">
      <c r="A73" s="316">
        <v>2010701</v>
      </c>
      <c r="B73" s="316" t="s">
        <v>102</v>
      </c>
      <c r="C73" s="322">
        <v>699</v>
      </c>
      <c r="D73" s="323"/>
      <c r="E73" s="63"/>
    </row>
    <row r="74" ht="25" customHeight="1" spans="1:5">
      <c r="A74" s="316">
        <v>2010702</v>
      </c>
      <c r="B74" s="316" t="s">
        <v>103</v>
      </c>
      <c r="C74" s="322">
        <v>0</v>
      </c>
      <c r="D74" s="323"/>
      <c r="E74" s="63"/>
    </row>
    <row r="75" ht="25" customHeight="1" spans="1:5">
      <c r="A75" s="316">
        <v>2010703</v>
      </c>
      <c r="B75" s="316" t="s">
        <v>104</v>
      </c>
      <c r="C75" s="322">
        <v>0</v>
      </c>
      <c r="D75" s="323"/>
      <c r="E75" s="63"/>
    </row>
    <row r="76" ht="25" customHeight="1" spans="1:5">
      <c r="A76" s="316">
        <v>2010709</v>
      </c>
      <c r="B76" s="316" t="s">
        <v>143</v>
      </c>
      <c r="C76" s="322">
        <v>0</v>
      </c>
      <c r="D76" s="323"/>
      <c r="E76" s="63"/>
    </row>
    <row r="77" ht="25" customHeight="1" spans="1:5">
      <c r="A77" s="316">
        <v>2010710</v>
      </c>
      <c r="B77" s="316" t="s">
        <v>147</v>
      </c>
      <c r="C77" s="322">
        <v>0</v>
      </c>
      <c r="D77" s="323"/>
      <c r="E77" s="63"/>
    </row>
    <row r="78" ht="25" customHeight="1" spans="1:5">
      <c r="A78" s="316">
        <v>2010750</v>
      </c>
      <c r="B78" s="316" t="s">
        <v>111</v>
      </c>
      <c r="C78" s="322">
        <v>0</v>
      </c>
      <c r="D78" s="323"/>
      <c r="E78" s="63"/>
    </row>
    <row r="79" ht="25" customHeight="1" spans="1:5">
      <c r="A79" s="316">
        <v>2010799</v>
      </c>
      <c r="B79" s="316" t="s">
        <v>148</v>
      </c>
      <c r="C79" s="322">
        <v>160</v>
      </c>
      <c r="D79" s="323">
        <v>2200</v>
      </c>
      <c r="E79" s="63"/>
    </row>
    <row r="80" ht="25" customHeight="1" spans="1:5">
      <c r="A80" s="316">
        <v>20108</v>
      </c>
      <c r="B80" s="319" t="s">
        <v>149</v>
      </c>
      <c r="C80" s="320">
        <f>SUM(C81:C88)</f>
        <v>316</v>
      </c>
      <c r="D80" s="324">
        <v>2200</v>
      </c>
      <c r="E80" s="63"/>
    </row>
    <row r="81" ht="25" customHeight="1" spans="1:5">
      <c r="A81" s="316">
        <v>2010801</v>
      </c>
      <c r="B81" s="316" t="s">
        <v>102</v>
      </c>
      <c r="C81" s="322">
        <v>248</v>
      </c>
      <c r="D81" s="323"/>
      <c r="E81" s="63"/>
    </row>
    <row r="82" ht="25" customHeight="1" spans="1:5">
      <c r="A82" s="316">
        <v>2010802</v>
      </c>
      <c r="B82" s="316" t="s">
        <v>103</v>
      </c>
      <c r="C82" s="322">
        <v>4</v>
      </c>
      <c r="D82" s="323"/>
      <c r="E82" s="63"/>
    </row>
    <row r="83" ht="25" customHeight="1" spans="1:5">
      <c r="A83" s="316">
        <v>2010803</v>
      </c>
      <c r="B83" s="316" t="s">
        <v>104</v>
      </c>
      <c r="C83" s="322">
        <v>0</v>
      </c>
      <c r="D83" s="323"/>
      <c r="E83" s="63"/>
    </row>
    <row r="84" ht="25" customHeight="1" spans="1:5">
      <c r="A84" s="316">
        <v>2010804</v>
      </c>
      <c r="B84" s="316" t="s">
        <v>150</v>
      </c>
      <c r="C84" s="322">
        <v>8</v>
      </c>
      <c r="D84" s="323"/>
      <c r="E84" s="63"/>
    </row>
    <row r="85" ht="25" customHeight="1" spans="1:5">
      <c r="A85" s="316">
        <v>2010805</v>
      </c>
      <c r="B85" s="316" t="s">
        <v>151</v>
      </c>
      <c r="C85" s="322">
        <v>0</v>
      </c>
      <c r="D85" s="323"/>
      <c r="E85" s="63"/>
    </row>
    <row r="86" ht="25" customHeight="1" spans="1:5">
      <c r="A86" s="316">
        <v>2010806</v>
      </c>
      <c r="B86" s="316" t="s">
        <v>143</v>
      </c>
      <c r="C86" s="322">
        <v>0</v>
      </c>
      <c r="D86" s="323"/>
      <c r="E86" s="63"/>
    </row>
    <row r="87" ht="25" customHeight="1" spans="1:5">
      <c r="A87" s="316">
        <v>2010850</v>
      </c>
      <c r="B87" s="316" t="s">
        <v>111</v>
      </c>
      <c r="C87" s="322">
        <v>0</v>
      </c>
      <c r="D87" s="323">
        <v>2200</v>
      </c>
      <c r="E87" s="63"/>
    </row>
    <row r="88" ht="25" customHeight="1" spans="1:5">
      <c r="A88" s="316">
        <v>2010899</v>
      </c>
      <c r="B88" s="316" t="s">
        <v>152</v>
      </c>
      <c r="C88" s="322">
        <v>56</v>
      </c>
      <c r="D88" s="325"/>
      <c r="E88" s="63"/>
    </row>
    <row r="89" ht="25" customHeight="1" spans="1:5">
      <c r="A89" s="316">
        <v>20109</v>
      </c>
      <c r="B89" s="319" t="s">
        <v>153</v>
      </c>
      <c r="C89" s="320">
        <f>SUM(C90:C101)</f>
        <v>0</v>
      </c>
      <c r="D89" s="325"/>
      <c r="E89" s="63"/>
    </row>
    <row r="90" ht="25" customHeight="1" spans="1:5">
      <c r="A90" s="316">
        <v>2010901</v>
      </c>
      <c r="B90" s="316" t="s">
        <v>102</v>
      </c>
      <c r="C90" s="322">
        <v>0</v>
      </c>
      <c r="D90" s="325"/>
      <c r="E90" s="63"/>
    </row>
    <row r="91" ht="25" customHeight="1" spans="1:5">
      <c r="A91" s="316">
        <v>2010902</v>
      </c>
      <c r="B91" s="316" t="s">
        <v>103</v>
      </c>
      <c r="C91" s="322">
        <v>0</v>
      </c>
      <c r="D91" s="325"/>
      <c r="E91" s="63"/>
    </row>
    <row r="92" ht="25" customHeight="1" spans="1:5">
      <c r="A92" s="316">
        <v>2010903</v>
      </c>
      <c r="B92" s="316" t="s">
        <v>104</v>
      </c>
      <c r="C92" s="322">
        <v>0</v>
      </c>
      <c r="D92" s="325"/>
      <c r="E92" s="63"/>
    </row>
    <row r="93" ht="25" customHeight="1" spans="1:5">
      <c r="A93" s="316">
        <v>2010905</v>
      </c>
      <c r="B93" s="316" t="s">
        <v>154</v>
      </c>
      <c r="C93" s="322">
        <v>0</v>
      </c>
      <c r="D93" s="325"/>
      <c r="E93" s="63"/>
    </row>
    <row r="94" ht="25" customHeight="1" spans="1:5">
      <c r="A94" s="316">
        <v>2010907</v>
      </c>
      <c r="B94" s="316" t="s">
        <v>155</v>
      </c>
      <c r="C94" s="322">
        <v>0</v>
      </c>
      <c r="D94" s="325"/>
      <c r="E94" s="63"/>
    </row>
    <row r="95" ht="25" customHeight="1" spans="1:5">
      <c r="A95" s="316">
        <v>2010908</v>
      </c>
      <c r="B95" s="316" t="s">
        <v>143</v>
      </c>
      <c r="C95" s="322">
        <v>0</v>
      </c>
      <c r="D95" s="325"/>
      <c r="E95" s="63"/>
    </row>
    <row r="96" ht="25" customHeight="1" spans="1:5">
      <c r="A96" s="316">
        <v>2010909</v>
      </c>
      <c r="B96" s="316" t="s">
        <v>156</v>
      </c>
      <c r="C96" s="322">
        <v>0</v>
      </c>
      <c r="D96" s="325"/>
      <c r="E96" s="63"/>
    </row>
    <row r="97" ht="25" customHeight="1" spans="1:5">
      <c r="A97" s="316">
        <v>2010910</v>
      </c>
      <c r="B97" s="316" t="s">
        <v>157</v>
      </c>
      <c r="C97" s="322">
        <v>0</v>
      </c>
      <c r="D97" s="325"/>
      <c r="E97" s="63"/>
    </row>
    <row r="98" ht="25" customHeight="1" spans="1:5">
      <c r="A98" s="316">
        <v>2010911</v>
      </c>
      <c r="B98" s="316" t="s">
        <v>158</v>
      </c>
      <c r="C98" s="322">
        <v>0</v>
      </c>
      <c r="D98" s="325"/>
      <c r="E98" s="63"/>
    </row>
    <row r="99" ht="25" customHeight="1" spans="1:5">
      <c r="A99" s="316">
        <v>2010912</v>
      </c>
      <c r="B99" s="316" t="s">
        <v>159</v>
      </c>
      <c r="C99" s="322">
        <v>0</v>
      </c>
      <c r="D99" s="325"/>
      <c r="E99" s="63"/>
    </row>
    <row r="100" ht="25" customHeight="1" spans="1:5">
      <c r="A100" s="316">
        <v>2010950</v>
      </c>
      <c r="B100" s="316" t="s">
        <v>111</v>
      </c>
      <c r="C100" s="322">
        <v>0</v>
      </c>
      <c r="D100" s="325"/>
      <c r="E100" s="63"/>
    </row>
    <row r="101" ht="25" customHeight="1" spans="1:5">
      <c r="A101" s="316">
        <v>2010999</v>
      </c>
      <c r="B101" s="316" t="s">
        <v>160</v>
      </c>
      <c r="C101" s="322">
        <v>0</v>
      </c>
      <c r="D101" s="325"/>
      <c r="E101" s="63"/>
    </row>
    <row r="102" ht="25" customHeight="1" spans="1:5">
      <c r="A102" s="316">
        <v>20111</v>
      </c>
      <c r="B102" s="319" t="s">
        <v>161</v>
      </c>
      <c r="C102" s="320">
        <f>SUM(C103:C110)</f>
        <v>1908</v>
      </c>
      <c r="D102" s="324">
        <v>1747</v>
      </c>
      <c r="E102" s="63"/>
    </row>
    <row r="103" ht="25" customHeight="1" spans="1:5">
      <c r="A103" s="316">
        <v>2011101</v>
      </c>
      <c r="B103" s="316" t="s">
        <v>102</v>
      </c>
      <c r="C103" s="322">
        <v>1729</v>
      </c>
      <c r="D103" s="323">
        <v>1747</v>
      </c>
      <c r="E103" s="63"/>
    </row>
    <row r="104" ht="25" customHeight="1" spans="1:5">
      <c r="A104" s="316">
        <v>2011102</v>
      </c>
      <c r="B104" s="316" t="s">
        <v>103</v>
      </c>
      <c r="C104" s="322">
        <v>0</v>
      </c>
      <c r="D104" s="323"/>
      <c r="E104" s="63"/>
    </row>
    <row r="105" ht="25" customHeight="1" spans="1:5">
      <c r="A105" s="316">
        <v>2011103</v>
      </c>
      <c r="B105" s="316" t="s">
        <v>104</v>
      </c>
      <c r="C105" s="322">
        <v>0</v>
      </c>
      <c r="D105" s="323"/>
      <c r="E105" s="63"/>
    </row>
    <row r="106" ht="25" customHeight="1" spans="1:5">
      <c r="A106" s="316">
        <v>2011104</v>
      </c>
      <c r="B106" s="316" t="s">
        <v>162</v>
      </c>
      <c r="C106" s="322">
        <v>0</v>
      </c>
      <c r="D106" s="323"/>
      <c r="E106" s="63"/>
    </row>
    <row r="107" ht="25" customHeight="1" spans="1:5">
      <c r="A107" s="316">
        <v>2011105</v>
      </c>
      <c r="B107" s="316" t="s">
        <v>163</v>
      </c>
      <c r="C107" s="322">
        <v>0</v>
      </c>
      <c r="D107" s="323"/>
      <c r="E107" s="63"/>
    </row>
    <row r="108" ht="25" customHeight="1" spans="1:5">
      <c r="A108" s="316">
        <v>2011106</v>
      </c>
      <c r="B108" s="316" t="s">
        <v>164</v>
      </c>
      <c r="C108" s="322">
        <v>0</v>
      </c>
      <c r="D108" s="323"/>
      <c r="E108" s="63"/>
    </row>
    <row r="109" ht="25" customHeight="1" spans="1:5">
      <c r="A109" s="316">
        <v>2011150</v>
      </c>
      <c r="B109" s="316" t="s">
        <v>111</v>
      </c>
      <c r="C109" s="322">
        <v>0</v>
      </c>
      <c r="D109" s="323"/>
      <c r="E109" s="63"/>
    </row>
    <row r="110" ht="25" customHeight="1" spans="1:5">
      <c r="A110" s="316">
        <v>2011199</v>
      </c>
      <c r="B110" s="316" t="s">
        <v>165</v>
      </c>
      <c r="C110" s="322">
        <v>179</v>
      </c>
      <c r="D110" s="323"/>
      <c r="E110" s="63"/>
    </row>
    <row r="111" ht="25" customHeight="1" spans="1:5">
      <c r="A111" s="316">
        <v>20113</v>
      </c>
      <c r="B111" s="319" t="s">
        <v>166</v>
      </c>
      <c r="C111" s="320">
        <f>SUM(C112:C121)</f>
        <v>366</v>
      </c>
      <c r="D111" s="324">
        <v>1747</v>
      </c>
      <c r="E111" s="63"/>
    </row>
    <row r="112" ht="25" customHeight="1" spans="1:5">
      <c r="A112" s="316">
        <v>2011301</v>
      </c>
      <c r="B112" s="316" t="s">
        <v>102</v>
      </c>
      <c r="C112" s="322">
        <v>268</v>
      </c>
      <c r="D112" s="323">
        <v>1747</v>
      </c>
      <c r="E112" s="63"/>
    </row>
    <row r="113" ht="25" customHeight="1" spans="1:5">
      <c r="A113" s="316">
        <v>2011302</v>
      </c>
      <c r="B113" s="316" t="s">
        <v>103</v>
      </c>
      <c r="C113" s="322">
        <v>0</v>
      </c>
      <c r="D113" s="323"/>
      <c r="E113" s="63"/>
    </row>
    <row r="114" ht="25" customHeight="1" spans="1:5">
      <c r="A114" s="316">
        <v>2011303</v>
      </c>
      <c r="B114" s="316" t="s">
        <v>104</v>
      </c>
      <c r="C114" s="322">
        <v>0</v>
      </c>
      <c r="D114" s="323"/>
      <c r="E114" s="63"/>
    </row>
    <row r="115" ht="25" customHeight="1" spans="1:5">
      <c r="A115" s="316">
        <v>2011304</v>
      </c>
      <c r="B115" s="316" t="s">
        <v>167</v>
      </c>
      <c r="C115" s="322">
        <v>0</v>
      </c>
      <c r="D115" s="323"/>
      <c r="E115" s="63"/>
    </row>
    <row r="116" ht="25" customHeight="1" spans="1:5">
      <c r="A116" s="316">
        <v>2011305</v>
      </c>
      <c r="B116" s="316" t="s">
        <v>168</v>
      </c>
      <c r="C116" s="322">
        <v>0</v>
      </c>
      <c r="D116" s="323"/>
      <c r="E116" s="63"/>
    </row>
    <row r="117" ht="25" customHeight="1" spans="1:5">
      <c r="A117" s="316">
        <v>2011306</v>
      </c>
      <c r="B117" s="316" t="s">
        <v>169</v>
      </c>
      <c r="C117" s="322">
        <v>0</v>
      </c>
      <c r="D117" s="323"/>
      <c r="E117" s="63"/>
    </row>
    <row r="118" ht="25" customHeight="1" spans="1:5">
      <c r="A118" s="316">
        <v>2011307</v>
      </c>
      <c r="B118" s="316" t="s">
        <v>170</v>
      </c>
      <c r="C118" s="322">
        <v>0</v>
      </c>
      <c r="D118" s="323"/>
      <c r="E118" s="63"/>
    </row>
    <row r="119" ht="25" customHeight="1" spans="1:5">
      <c r="A119" s="316">
        <v>2011308</v>
      </c>
      <c r="B119" s="316" t="s">
        <v>171</v>
      </c>
      <c r="C119" s="322">
        <v>68</v>
      </c>
      <c r="D119" s="323"/>
      <c r="E119" s="63"/>
    </row>
    <row r="120" ht="25" customHeight="1" spans="1:5">
      <c r="A120" s="316">
        <v>2011350</v>
      </c>
      <c r="B120" s="316" t="s">
        <v>111</v>
      </c>
      <c r="C120" s="322">
        <v>0</v>
      </c>
      <c r="D120" s="325"/>
      <c r="E120" s="63"/>
    </row>
    <row r="121" ht="25" customHeight="1" spans="1:5">
      <c r="A121" s="316">
        <v>2011399</v>
      </c>
      <c r="B121" s="316" t="s">
        <v>172</v>
      </c>
      <c r="C121" s="322">
        <v>30</v>
      </c>
      <c r="D121" s="325"/>
      <c r="E121" s="63"/>
    </row>
    <row r="122" ht="25" customHeight="1" spans="1:5">
      <c r="A122" s="316">
        <v>20114</v>
      </c>
      <c r="B122" s="319" t="s">
        <v>173</v>
      </c>
      <c r="C122" s="320">
        <f>SUM(C123:C133)</f>
        <v>1</v>
      </c>
      <c r="D122" s="325"/>
      <c r="E122" s="63"/>
    </row>
    <row r="123" ht="25" customHeight="1" spans="1:5">
      <c r="A123" s="316">
        <v>2011401</v>
      </c>
      <c r="B123" s="316" t="s">
        <v>102</v>
      </c>
      <c r="C123" s="322">
        <v>0</v>
      </c>
      <c r="D123" s="325"/>
      <c r="E123" s="63"/>
    </row>
    <row r="124" ht="25" customHeight="1" spans="1:5">
      <c r="A124" s="316">
        <v>2011402</v>
      </c>
      <c r="B124" s="316" t="s">
        <v>103</v>
      </c>
      <c r="C124" s="322">
        <v>0</v>
      </c>
      <c r="D124" s="325"/>
      <c r="E124" s="63"/>
    </row>
    <row r="125" ht="25" customHeight="1" spans="1:5">
      <c r="A125" s="316">
        <v>2011403</v>
      </c>
      <c r="B125" s="316" t="s">
        <v>104</v>
      </c>
      <c r="C125" s="322">
        <v>0</v>
      </c>
      <c r="D125" s="325"/>
      <c r="E125" s="63"/>
    </row>
    <row r="126" ht="25" customHeight="1" spans="1:5">
      <c r="A126" s="316">
        <v>2011404</v>
      </c>
      <c r="B126" s="316" t="s">
        <v>174</v>
      </c>
      <c r="C126" s="322">
        <v>0</v>
      </c>
      <c r="D126" s="325"/>
      <c r="E126" s="63"/>
    </row>
    <row r="127" ht="25" customHeight="1" spans="1:5">
      <c r="A127" s="316">
        <v>2011405</v>
      </c>
      <c r="B127" s="316" t="s">
        <v>175</v>
      </c>
      <c r="C127" s="322">
        <v>0</v>
      </c>
      <c r="D127" s="325"/>
      <c r="E127" s="63"/>
    </row>
    <row r="128" ht="25" customHeight="1" spans="1:5">
      <c r="A128" s="316">
        <v>2011408</v>
      </c>
      <c r="B128" s="316" t="s">
        <v>176</v>
      </c>
      <c r="C128" s="322">
        <v>0</v>
      </c>
      <c r="D128" s="325"/>
      <c r="E128" s="63"/>
    </row>
    <row r="129" ht="25" customHeight="1" spans="1:5">
      <c r="A129" s="316">
        <v>2011409</v>
      </c>
      <c r="B129" s="316" t="s">
        <v>177</v>
      </c>
      <c r="C129" s="322">
        <v>1</v>
      </c>
      <c r="D129" s="325"/>
      <c r="E129" s="63"/>
    </row>
    <row r="130" ht="25" customHeight="1" spans="1:5">
      <c r="A130" s="316">
        <v>2011410</v>
      </c>
      <c r="B130" s="316" t="s">
        <v>178</v>
      </c>
      <c r="C130" s="322">
        <v>0</v>
      </c>
      <c r="D130" s="325"/>
      <c r="E130" s="63"/>
    </row>
    <row r="131" ht="25" customHeight="1" spans="1:5">
      <c r="A131" s="316">
        <v>2011411</v>
      </c>
      <c r="B131" s="316" t="s">
        <v>179</v>
      </c>
      <c r="C131" s="322">
        <v>0</v>
      </c>
      <c r="D131" s="325"/>
      <c r="E131" s="63"/>
    </row>
    <row r="132" ht="25" customHeight="1" spans="1:5">
      <c r="A132" s="316">
        <v>2011450</v>
      </c>
      <c r="B132" s="316" t="s">
        <v>111</v>
      </c>
      <c r="C132" s="322">
        <v>0</v>
      </c>
      <c r="D132" s="325"/>
      <c r="E132" s="63"/>
    </row>
    <row r="133" ht="25" customHeight="1" spans="1:5">
      <c r="A133" s="316">
        <v>2011499</v>
      </c>
      <c r="B133" s="316" t="s">
        <v>180</v>
      </c>
      <c r="C133" s="322">
        <v>0</v>
      </c>
      <c r="D133" s="325"/>
      <c r="E133" s="63"/>
    </row>
    <row r="134" ht="25" customHeight="1" spans="1:5">
      <c r="A134" s="316">
        <v>20123</v>
      </c>
      <c r="B134" s="319" t="s">
        <v>181</v>
      </c>
      <c r="C134" s="320">
        <f>SUM(C135:C140)</f>
        <v>65</v>
      </c>
      <c r="D134" s="325"/>
      <c r="E134" s="63"/>
    </row>
    <row r="135" ht="25" customHeight="1" spans="1:5">
      <c r="A135" s="316">
        <v>2012301</v>
      </c>
      <c r="B135" s="316" t="s">
        <v>102</v>
      </c>
      <c r="C135" s="322">
        <v>0</v>
      </c>
      <c r="D135" s="325"/>
      <c r="E135" s="63"/>
    </row>
    <row r="136" ht="25" customHeight="1" spans="1:5">
      <c r="A136" s="316">
        <v>2012302</v>
      </c>
      <c r="B136" s="316" t="s">
        <v>103</v>
      </c>
      <c r="C136" s="322">
        <v>0</v>
      </c>
      <c r="D136" s="325"/>
      <c r="E136" s="63"/>
    </row>
    <row r="137" ht="25" customHeight="1" spans="1:5">
      <c r="A137" s="316">
        <v>2012303</v>
      </c>
      <c r="B137" s="316" t="s">
        <v>104</v>
      </c>
      <c r="C137" s="322">
        <v>0</v>
      </c>
      <c r="D137" s="325"/>
      <c r="E137" s="63"/>
    </row>
    <row r="138" ht="25" customHeight="1" spans="1:5">
      <c r="A138" s="316">
        <v>2012304</v>
      </c>
      <c r="B138" s="316" t="s">
        <v>182</v>
      </c>
      <c r="C138" s="322">
        <v>34</v>
      </c>
      <c r="D138" s="325"/>
      <c r="E138" s="63"/>
    </row>
    <row r="139" ht="25" customHeight="1" spans="1:5">
      <c r="A139" s="316">
        <v>2012350</v>
      </c>
      <c r="B139" s="316" t="s">
        <v>111</v>
      </c>
      <c r="C139" s="322">
        <v>0</v>
      </c>
      <c r="D139" s="325"/>
      <c r="E139" s="63"/>
    </row>
    <row r="140" ht="25" customHeight="1" spans="1:5">
      <c r="A140" s="316">
        <v>2012399</v>
      </c>
      <c r="B140" s="316" t="s">
        <v>183</v>
      </c>
      <c r="C140" s="322">
        <v>31</v>
      </c>
      <c r="D140" s="325"/>
      <c r="E140" s="63"/>
    </row>
    <row r="141" ht="25" customHeight="1" spans="1:5">
      <c r="A141" s="316">
        <v>20125</v>
      </c>
      <c r="B141" s="319" t="s">
        <v>184</v>
      </c>
      <c r="C141" s="320">
        <f>SUM(C142:C148)</f>
        <v>0</v>
      </c>
      <c r="D141" s="325"/>
      <c r="E141" s="63"/>
    </row>
    <row r="142" ht="25" customHeight="1" spans="1:5">
      <c r="A142" s="316">
        <v>2012501</v>
      </c>
      <c r="B142" s="316" t="s">
        <v>102</v>
      </c>
      <c r="C142" s="322">
        <v>0</v>
      </c>
      <c r="D142" s="325"/>
      <c r="E142" s="63"/>
    </row>
    <row r="143" ht="25" customHeight="1" spans="1:5">
      <c r="A143" s="316">
        <v>2012502</v>
      </c>
      <c r="B143" s="316" t="s">
        <v>103</v>
      </c>
      <c r="C143" s="322">
        <v>0</v>
      </c>
      <c r="D143" s="325"/>
      <c r="E143" s="63"/>
    </row>
    <row r="144" ht="25" customHeight="1" spans="1:5">
      <c r="A144" s="316">
        <v>2012503</v>
      </c>
      <c r="B144" s="316" t="s">
        <v>104</v>
      </c>
      <c r="C144" s="322">
        <v>0</v>
      </c>
      <c r="D144" s="325"/>
      <c r="E144" s="63"/>
    </row>
    <row r="145" ht="25" customHeight="1" spans="1:5">
      <c r="A145" s="316">
        <v>2012504</v>
      </c>
      <c r="B145" s="316" t="s">
        <v>185</v>
      </c>
      <c r="C145" s="322">
        <v>0</v>
      </c>
      <c r="D145" s="325"/>
      <c r="E145" s="63"/>
    </row>
    <row r="146" ht="25" customHeight="1" spans="1:5">
      <c r="A146" s="316">
        <v>2012505</v>
      </c>
      <c r="B146" s="316" t="s">
        <v>186</v>
      </c>
      <c r="C146" s="322">
        <v>0</v>
      </c>
      <c r="D146" s="325"/>
      <c r="E146" s="63"/>
    </row>
    <row r="147" ht="25" customHeight="1" spans="1:5">
      <c r="A147" s="316">
        <v>2012550</v>
      </c>
      <c r="B147" s="316" t="s">
        <v>111</v>
      </c>
      <c r="C147" s="322">
        <v>0</v>
      </c>
      <c r="D147" s="325"/>
      <c r="E147" s="63"/>
    </row>
    <row r="148" ht="25" customHeight="1" spans="1:5">
      <c r="A148" s="316">
        <v>2012599</v>
      </c>
      <c r="B148" s="316" t="s">
        <v>187</v>
      </c>
      <c r="C148" s="322">
        <v>0</v>
      </c>
      <c r="D148" s="325"/>
      <c r="E148" s="63"/>
    </row>
    <row r="149" ht="25" customHeight="1" spans="1:5">
      <c r="A149" s="316">
        <v>20126</v>
      </c>
      <c r="B149" s="319" t="s">
        <v>188</v>
      </c>
      <c r="C149" s="320">
        <f>SUM(C150:C154)</f>
        <v>82</v>
      </c>
      <c r="D149" s="324">
        <v>88</v>
      </c>
      <c r="E149" s="63"/>
    </row>
    <row r="150" ht="25" customHeight="1" spans="1:5">
      <c r="A150" s="316">
        <v>2012601</v>
      </c>
      <c r="B150" s="316" t="s">
        <v>102</v>
      </c>
      <c r="C150" s="322">
        <v>79</v>
      </c>
      <c r="D150" s="323">
        <v>88</v>
      </c>
      <c r="E150" s="63"/>
    </row>
    <row r="151" ht="25" customHeight="1" spans="1:5">
      <c r="A151" s="316">
        <v>2012602</v>
      </c>
      <c r="B151" s="316" t="s">
        <v>103</v>
      </c>
      <c r="C151" s="322">
        <v>0</v>
      </c>
      <c r="D151" s="323"/>
      <c r="E151" s="63"/>
    </row>
    <row r="152" ht="25" customHeight="1" spans="1:5">
      <c r="A152" s="316">
        <v>2012603</v>
      </c>
      <c r="B152" s="316" t="s">
        <v>104</v>
      </c>
      <c r="C152" s="322">
        <v>0</v>
      </c>
      <c r="D152" s="323"/>
      <c r="E152" s="63"/>
    </row>
    <row r="153" ht="25" customHeight="1" spans="1:5">
      <c r="A153" s="316">
        <v>2012604</v>
      </c>
      <c r="B153" s="316" t="s">
        <v>189</v>
      </c>
      <c r="C153" s="322">
        <v>0</v>
      </c>
      <c r="D153" s="323"/>
      <c r="E153" s="63"/>
    </row>
    <row r="154" ht="25" customHeight="1" spans="1:5">
      <c r="A154" s="316">
        <v>2012699</v>
      </c>
      <c r="B154" s="316" t="s">
        <v>190</v>
      </c>
      <c r="C154" s="322">
        <v>3</v>
      </c>
      <c r="D154" s="323"/>
      <c r="E154" s="63"/>
    </row>
    <row r="155" ht="25" customHeight="1" spans="1:5">
      <c r="A155" s="316">
        <v>20128</v>
      </c>
      <c r="B155" s="319" t="s">
        <v>191</v>
      </c>
      <c r="C155" s="320">
        <f>SUM(C156:C161)</f>
        <v>0</v>
      </c>
      <c r="D155" s="325"/>
      <c r="E155" s="63"/>
    </row>
    <row r="156" ht="25" customHeight="1" spans="1:5">
      <c r="A156" s="316">
        <v>2012801</v>
      </c>
      <c r="B156" s="316" t="s">
        <v>102</v>
      </c>
      <c r="C156" s="322">
        <v>0</v>
      </c>
      <c r="D156" s="325"/>
      <c r="E156" s="63"/>
    </row>
    <row r="157" ht="25" customHeight="1" spans="1:5">
      <c r="A157" s="316">
        <v>2012802</v>
      </c>
      <c r="B157" s="316" t="s">
        <v>103</v>
      </c>
      <c r="C157" s="322">
        <v>0</v>
      </c>
      <c r="D157" s="325"/>
      <c r="E157" s="63"/>
    </row>
    <row r="158" ht="25" customHeight="1" spans="1:5">
      <c r="A158" s="316">
        <v>2012803</v>
      </c>
      <c r="B158" s="316" t="s">
        <v>104</v>
      </c>
      <c r="C158" s="322">
        <v>0</v>
      </c>
      <c r="D158" s="325"/>
      <c r="E158" s="63"/>
    </row>
    <row r="159" ht="25" customHeight="1" spans="1:5">
      <c r="A159" s="316">
        <v>2012804</v>
      </c>
      <c r="B159" s="316" t="s">
        <v>116</v>
      </c>
      <c r="C159" s="322">
        <v>0</v>
      </c>
      <c r="D159" s="325"/>
      <c r="E159" s="63"/>
    </row>
    <row r="160" ht="25" customHeight="1" spans="1:5">
      <c r="A160" s="316">
        <v>2012850</v>
      </c>
      <c r="B160" s="316" t="s">
        <v>111</v>
      </c>
      <c r="C160" s="322">
        <v>0</v>
      </c>
      <c r="D160" s="325"/>
      <c r="E160" s="63"/>
    </row>
    <row r="161" ht="25" customHeight="1" spans="1:5">
      <c r="A161" s="316">
        <v>2012899</v>
      </c>
      <c r="B161" s="316" t="s">
        <v>192</v>
      </c>
      <c r="C161" s="322">
        <v>0</v>
      </c>
      <c r="D161" s="325"/>
      <c r="E161" s="63"/>
    </row>
    <row r="162" ht="25" customHeight="1" spans="1:5">
      <c r="A162" s="316">
        <v>20129</v>
      </c>
      <c r="B162" s="319" t="s">
        <v>193</v>
      </c>
      <c r="C162" s="320">
        <f>SUM(C163:C168)</f>
        <v>227</v>
      </c>
      <c r="D162" s="324">
        <v>288</v>
      </c>
      <c r="E162" s="63"/>
    </row>
    <row r="163" ht="25" customHeight="1" spans="1:5">
      <c r="A163" s="316">
        <v>2012901</v>
      </c>
      <c r="B163" s="316" t="s">
        <v>102</v>
      </c>
      <c r="C163" s="322">
        <v>126</v>
      </c>
      <c r="D163" s="323">
        <v>159</v>
      </c>
      <c r="E163" s="63"/>
    </row>
    <row r="164" ht="25" customHeight="1" spans="1:5">
      <c r="A164" s="316">
        <v>2012902</v>
      </c>
      <c r="B164" s="316" t="s">
        <v>103</v>
      </c>
      <c r="C164" s="322">
        <v>3</v>
      </c>
      <c r="D164" s="323"/>
      <c r="E164" s="63"/>
    </row>
    <row r="165" ht="25" customHeight="1" spans="1:5">
      <c r="A165" s="316">
        <v>2012903</v>
      </c>
      <c r="B165" s="316" t="s">
        <v>104</v>
      </c>
      <c r="C165" s="322">
        <v>0</v>
      </c>
      <c r="D165" s="323"/>
      <c r="E165" s="63"/>
    </row>
    <row r="166" ht="25" customHeight="1" spans="1:5">
      <c r="A166" s="316">
        <v>2012906</v>
      </c>
      <c r="B166" s="316" t="s">
        <v>194</v>
      </c>
      <c r="C166" s="322">
        <v>0</v>
      </c>
      <c r="D166" s="323"/>
      <c r="E166" s="63"/>
    </row>
    <row r="167" ht="25" customHeight="1" spans="1:5">
      <c r="A167" s="316">
        <v>2012950</v>
      </c>
      <c r="B167" s="316" t="s">
        <v>111</v>
      </c>
      <c r="C167" s="322">
        <v>0</v>
      </c>
      <c r="D167" s="323"/>
      <c r="E167" s="63"/>
    </row>
    <row r="168" ht="25" customHeight="1" spans="1:5">
      <c r="A168" s="316">
        <v>2012999</v>
      </c>
      <c r="B168" s="316" t="s">
        <v>195</v>
      </c>
      <c r="C168" s="322">
        <v>98</v>
      </c>
      <c r="D168" s="323">
        <v>129</v>
      </c>
      <c r="E168" s="63"/>
    </row>
    <row r="169" ht="25" customHeight="1" spans="1:5">
      <c r="A169" s="316">
        <v>20131</v>
      </c>
      <c r="B169" s="319" t="s">
        <v>196</v>
      </c>
      <c r="C169" s="320">
        <f>SUM(C170:C175)</f>
        <v>1944</v>
      </c>
      <c r="D169" s="324">
        <v>1897</v>
      </c>
      <c r="E169" s="63"/>
    </row>
    <row r="170" ht="25" customHeight="1" spans="1:5">
      <c r="A170" s="316">
        <v>2013101</v>
      </c>
      <c r="B170" s="316" t="s">
        <v>102</v>
      </c>
      <c r="C170" s="322">
        <v>1852</v>
      </c>
      <c r="D170" s="323">
        <v>1897</v>
      </c>
      <c r="E170" s="63"/>
    </row>
    <row r="171" ht="25" customHeight="1" spans="1:5">
      <c r="A171" s="316">
        <v>2013102</v>
      </c>
      <c r="B171" s="316" t="s">
        <v>103</v>
      </c>
      <c r="C171" s="322">
        <v>3</v>
      </c>
      <c r="D171" s="323"/>
      <c r="E171" s="63"/>
    </row>
    <row r="172" ht="25" customHeight="1" spans="1:5">
      <c r="A172" s="316">
        <v>2013103</v>
      </c>
      <c r="B172" s="316" t="s">
        <v>104</v>
      </c>
      <c r="C172" s="322">
        <v>0</v>
      </c>
      <c r="D172" s="323"/>
      <c r="E172" s="63"/>
    </row>
    <row r="173" ht="25" customHeight="1" spans="1:5">
      <c r="A173" s="316">
        <v>2013105</v>
      </c>
      <c r="B173" s="316" t="s">
        <v>197</v>
      </c>
      <c r="C173" s="322">
        <v>0</v>
      </c>
      <c r="D173" s="323"/>
      <c r="E173" s="63"/>
    </row>
    <row r="174" ht="25" customHeight="1" spans="1:5">
      <c r="A174" s="316">
        <v>2013150</v>
      </c>
      <c r="B174" s="316" t="s">
        <v>111</v>
      </c>
      <c r="C174" s="322">
        <v>0</v>
      </c>
      <c r="D174" s="323"/>
      <c r="E174" s="63"/>
    </row>
    <row r="175" ht="25" customHeight="1" spans="1:5">
      <c r="A175" s="316">
        <v>2013199</v>
      </c>
      <c r="B175" s="316" t="s">
        <v>198</v>
      </c>
      <c r="C175" s="322">
        <v>89</v>
      </c>
      <c r="D175" s="323"/>
      <c r="E175" s="63"/>
    </row>
    <row r="176" ht="25" customHeight="1" spans="1:5">
      <c r="A176" s="316">
        <v>20132</v>
      </c>
      <c r="B176" s="319" t="s">
        <v>199</v>
      </c>
      <c r="C176" s="320">
        <f>SUM(C177:C182)</f>
        <v>637</v>
      </c>
      <c r="D176" s="324">
        <v>827</v>
      </c>
      <c r="E176" s="63"/>
    </row>
    <row r="177" ht="25" customHeight="1" spans="1:5">
      <c r="A177" s="316">
        <v>2013201</v>
      </c>
      <c r="B177" s="316" t="s">
        <v>102</v>
      </c>
      <c r="C177" s="322">
        <v>601</v>
      </c>
      <c r="D177" s="323">
        <v>827</v>
      </c>
      <c r="E177" s="63"/>
    </row>
    <row r="178" ht="25" customHeight="1" spans="1:5">
      <c r="A178" s="316">
        <v>2013202</v>
      </c>
      <c r="B178" s="316" t="s">
        <v>103</v>
      </c>
      <c r="C178" s="322">
        <v>0</v>
      </c>
      <c r="D178" s="323"/>
      <c r="E178" s="63"/>
    </row>
    <row r="179" ht="25" customHeight="1" spans="1:5">
      <c r="A179" s="316">
        <v>2013203</v>
      </c>
      <c r="B179" s="316" t="s">
        <v>104</v>
      </c>
      <c r="C179" s="322">
        <v>0</v>
      </c>
      <c r="D179" s="323"/>
      <c r="E179" s="63"/>
    </row>
    <row r="180" ht="25" customHeight="1" spans="1:5">
      <c r="A180" s="316">
        <v>2013204</v>
      </c>
      <c r="B180" s="316" t="s">
        <v>200</v>
      </c>
      <c r="C180" s="322">
        <v>0</v>
      </c>
      <c r="D180" s="323"/>
      <c r="E180" s="63"/>
    </row>
    <row r="181" ht="25" customHeight="1" spans="1:5">
      <c r="A181" s="316">
        <v>2013250</v>
      </c>
      <c r="B181" s="316" t="s">
        <v>111</v>
      </c>
      <c r="C181" s="322">
        <v>0</v>
      </c>
      <c r="D181" s="323"/>
      <c r="E181" s="63"/>
    </row>
    <row r="182" ht="25" customHeight="1" spans="1:5">
      <c r="A182" s="316">
        <v>2013299</v>
      </c>
      <c r="B182" s="316" t="s">
        <v>201</v>
      </c>
      <c r="C182" s="322">
        <v>36</v>
      </c>
      <c r="D182" s="323"/>
      <c r="E182" s="63"/>
    </row>
    <row r="183" ht="25" customHeight="1" spans="1:5">
      <c r="A183" s="316">
        <v>20133</v>
      </c>
      <c r="B183" s="319" t="s">
        <v>202</v>
      </c>
      <c r="C183" s="320">
        <f>SUM(C184:C189)</f>
        <v>391</v>
      </c>
      <c r="D183" s="324">
        <v>281</v>
      </c>
      <c r="E183" s="63"/>
    </row>
    <row r="184" ht="25" customHeight="1" spans="1:5">
      <c r="A184" s="316">
        <v>2013301</v>
      </c>
      <c r="B184" s="316" t="s">
        <v>102</v>
      </c>
      <c r="C184" s="322">
        <v>257</v>
      </c>
      <c r="D184" s="323">
        <v>281</v>
      </c>
      <c r="E184" s="63"/>
    </row>
    <row r="185" ht="25" customHeight="1" spans="1:5">
      <c r="A185" s="316">
        <v>2013302</v>
      </c>
      <c r="B185" s="316" t="s">
        <v>103</v>
      </c>
      <c r="C185" s="322">
        <v>0</v>
      </c>
      <c r="D185" s="323"/>
      <c r="E185" s="63"/>
    </row>
    <row r="186" ht="25" customHeight="1" spans="1:5">
      <c r="A186" s="316">
        <v>2013303</v>
      </c>
      <c r="B186" s="316" t="s">
        <v>104</v>
      </c>
      <c r="C186" s="322">
        <v>0</v>
      </c>
      <c r="D186" s="323"/>
      <c r="E186" s="63"/>
    </row>
    <row r="187" ht="25" customHeight="1" spans="1:5">
      <c r="A187" s="316">
        <v>2013304</v>
      </c>
      <c r="B187" s="316" t="s">
        <v>203</v>
      </c>
      <c r="C187" s="322">
        <v>0</v>
      </c>
      <c r="D187" s="323"/>
      <c r="E187" s="63"/>
    </row>
    <row r="188" ht="25" customHeight="1" spans="1:5">
      <c r="A188" s="316">
        <v>2013350</v>
      </c>
      <c r="B188" s="316" t="s">
        <v>111</v>
      </c>
      <c r="C188" s="322">
        <v>0</v>
      </c>
      <c r="D188" s="323"/>
      <c r="E188" s="63"/>
    </row>
    <row r="189" ht="25" customHeight="1" spans="1:5">
      <c r="A189" s="316">
        <v>2013399</v>
      </c>
      <c r="B189" s="316" t="s">
        <v>204</v>
      </c>
      <c r="C189" s="322">
        <v>134</v>
      </c>
      <c r="D189" s="323"/>
      <c r="E189" s="63"/>
    </row>
    <row r="190" ht="25" customHeight="1" spans="1:5">
      <c r="A190" s="316">
        <v>20134</v>
      </c>
      <c r="B190" s="319" t="s">
        <v>205</v>
      </c>
      <c r="C190" s="320">
        <f>SUM(C191:C197)</f>
        <v>408</v>
      </c>
      <c r="D190" s="324">
        <v>457</v>
      </c>
      <c r="E190" s="63"/>
    </row>
    <row r="191" ht="25" customHeight="1" spans="1:5">
      <c r="A191" s="316">
        <v>2013401</v>
      </c>
      <c r="B191" s="316" t="s">
        <v>102</v>
      </c>
      <c r="C191" s="322">
        <v>306</v>
      </c>
      <c r="D191" s="323">
        <v>457</v>
      </c>
      <c r="E191" s="63"/>
    </row>
    <row r="192" ht="25" customHeight="1" spans="1:5">
      <c r="A192" s="316">
        <v>2013402</v>
      </c>
      <c r="B192" s="316" t="s">
        <v>103</v>
      </c>
      <c r="C192" s="322">
        <v>0</v>
      </c>
      <c r="D192" s="323"/>
      <c r="E192" s="63"/>
    </row>
    <row r="193" ht="25" customHeight="1" spans="1:5">
      <c r="A193" s="316">
        <v>2013403</v>
      </c>
      <c r="B193" s="316" t="s">
        <v>104</v>
      </c>
      <c r="C193" s="322">
        <v>0</v>
      </c>
      <c r="D193" s="323"/>
      <c r="E193" s="63"/>
    </row>
    <row r="194" ht="25" customHeight="1" spans="1:5">
      <c r="A194" s="316">
        <v>2013404</v>
      </c>
      <c r="B194" s="316" t="s">
        <v>206</v>
      </c>
      <c r="C194" s="322">
        <v>4</v>
      </c>
      <c r="D194" s="323"/>
      <c r="E194" s="63"/>
    </row>
    <row r="195" ht="25" customHeight="1" spans="1:5">
      <c r="A195" s="316">
        <v>2013405</v>
      </c>
      <c r="B195" s="316" t="s">
        <v>207</v>
      </c>
      <c r="C195" s="322">
        <v>0</v>
      </c>
      <c r="D195" s="323"/>
      <c r="E195" s="63"/>
    </row>
    <row r="196" ht="25" customHeight="1" spans="1:5">
      <c r="A196" s="316">
        <v>2013450</v>
      </c>
      <c r="B196" s="316" t="s">
        <v>111</v>
      </c>
      <c r="C196" s="322">
        <v>0</v>
      </c>
      <c r="D196" s="321"/>
      <c r="E196" s="63"/>
    </row>
    <row r="197" ht="25" customHeight="1" spans="1:5">
      <c r="A197" s="316">
        <v>2013499</v>
      </c>
      <c r="B197" s="316" t="s">
        <v>208</v>
      </c>
      <c r="C197" s="322">
        <v>98</v>
      </c>
      <c r="D197" s="325"/>
      <c r="E197" s="63"/>
    </row>
    <row r="198" ht="25" customHeight="1" spans="1:5">
      <c r="A198" s="316">
        <v>20135</v>
      </c>
      <c r="B198" s="319" t="s">
        <v>209</v>
      </c>
      <c r="C198" s="320">
        <f>SUM(C199:C203)</f>
        <v>0</v>
      </c>
      <c r="D198" s="325"/>
      <c r="E198" s="63"/>
    </row>
    <row r="199" ht="25" customHeight="1" spans="1:5">
      <c r="A199" s="316">
        <v>2013501</v>
      </c>
      <c r="B199" s="316" t="s">
        <v>102</v>
      </c>
      <c r="C199" s="322">
        <v>0</v>
      </c>
      <c r="D199" s="325"/>
      <c r="E199" s="63"/>
    </row>
    <row r="200" ht="25" customHeight="1" spans="1:5">
      <c r="A200" s="316">
        <v>2013502</v>
      </c>
      <c r="B200" s="316" t="s">
        <v>103</v>
      </c>
      <c r="C200" s="322">
        <v>0</v>
      </c>
      <c r="D200" s="325"/>
      <c r="E200" s="63"/>
    </row>
    <row r="201" ht="25" customHeight="1" spans="1:5">
      <c r="A201" s="316">
        <v>2013503</v>
      </c>
      <c r="B201" s="316" t="s">
        <v>104</v>
      </c>
      <c r="C201" s="322">
        <v>0</v>
      </c>
      <c r="D201" s="325"/>
      <c r="E201" s="63"/>
    </row>
    <row r="202" ht="25" customHeight="1" spans="1:5">
      <c r="A202" s="316">
        <v>2013550</v>
      </c>
      <c r="B202" s="316" t="s">
        <v>111</v>
      </c>
      <c r="C202" s="322">
        <v>0</v>
      </c>
      <c r="D202" s="325"/>
      <c r="E202" s="63"/>
    </row>
    <row r="203" ht="25" customHeight="1" spans="1:5">
      <c r="A203" s="316">
        <v>2013599</v>
      </c>
      <c r="B203" s="316" t="s">
        <v>210</v>
      </c>
      <c r="C203" s="322">
        <v>0</v>
      </c>
      <c r="D203" s="325"/>
      <c r="E203" s="63"/>
    </row>
    <row r="204" ht="25" customHeight="1" spans="1:5">
      <c r="A204" s="316">
        <v>20136</v>
      </c>
      <c r="B204" s="319" t="s">
        <v>211</v>
      </c>
      <c r="C204" s="320">
        <f>SUM(C205:C209)</f>
        <v>12</v>
      </c>
      <c r="D204" s="325"/>
      <c r="E204" s="63"/>
    </row>
    <row r="205" ht="25" customHeight="1" spans="1:5">
      <c r="A205" s="316">
        <v>2013601</v>
      </c>
      <c r="B205" s="316" t="s">
        <v>102</v>
      </c>
      <c r="C205" s="322">
        <v>0</v>
      </c>
      <c r="D205" s="325"/>
      <c r="E205" s="63"/>
    </row>
    <row r="206" ht="25" customHeight="1" spans="1:5">
      <c r="A206" s="316">
        <v>2013602</v>
      </c>
      <c r="B206" s="316" t="s">
        <v>103</v>
      </c>
      <c r="C206" s="322">
        <v>12</v>
      </c>
      <c r="D206" s="325"/>
      <c r="E206" s="63"/>
    </row>
    <row r="207" ht="25" customHeight="1" spans="1:5">
      <c r="A207" s="316">
        <v>2013603</v>
      </c>
      <c r="B207" s="316" t="s">
        <v>104</v>
      </c>
      <c r="C207" s="322">
        <v>0</v>
      </c>
      <c r="D207" s="325"/>
      <c r="E207" s="63"/>
    </row>
    <row r="208" ht="25" customHeight="1" spans="1:5">
      <c r="A208" s="316">
        <v>2013650</v>
      </c>
      <c r="B208" s="316" t="s">
        <v>111</v>
      </c>
      <c r="C208" s="322">
        <v>0</v>
      </c>
      <c r="D208" s="325"/>
      <c r="E208" s="63"/>
    </row>
    <row r="209" ht="25" customHeight="1" spans="1:5">
      <c r="A209" s="316">
        <v>2013699</v>
      </c>
      <c r="B209" s="316" t="s">
        <v>212</v>
      </c>
      <c r="C209" s="322">
        <v>0</v>
      </c>
      <c r="D209" s="325"/>
      <c r="E209" s="63"/>
    </row>
    <row r="210" ht="25" customHeight="1" spans="1:5">
      <c r="A210" s="316">
        <v>20137</v>
      </c>
      <c r="B210" s="319" t="s">
        <v>213</v>
      </c>
      <c r="C210" s="320">
        <f>SUM(C211:C216)</f>
        <v>876</v>
      </c>
      <c r="D210" s="324">
        <v>1375</v>
      </c>
      <c r="E210" s="63"/>
    </row>
    <row r="211" ht="25" customHeight="1" spans="1:5">
      <c r="A211" s="316">
        <v>2013701</v>
      </c>
      <c r="B211" s="316" t="s">
        <v>102</v>
      </c>
      <c r="C211" s="322">
        <v>129</v>
      </c>
      <c r="D211" s="326">
        <v>175</v>
      </c>
      <c r="E211" s="63"/>
    </row>
    <row r="212" ht="25" customHeight="1" spans="1:5">
      <c r="A212" s="316">
        <v>2013702</v>
      </c>
      <c r="B212" s="316" t="s">
        <v>103</v>
      </c>
      <c r="C212" s="322">
        <v>0</v>
      </c>
      <c r="D212" s="326"/>
      <c r="E212" s="63"/>
    </row>
    <row r="213" ht="25" customHeight="1" spans="1:5">
      <c r="A213" s="316">
        <v>2013703</v>
      </c>
      <c r="B213" s="316" t="s">
        <v>104</v>
      </c>
      <c r="C213" s="322">
        <v>0</v>
      </c>
      <c r="D213" s="326"/>
      <c r="E213" s="63"/>
    </row>
    <row r="214" ht="25" customHeight="1" spans="1:5">
      <c r="A214" s="316">
        <v>2013704</v>
      </c>
      <c r="B214" s="316" t="s">
        <v>214</v>
      </c>
      <c r="C214" s="322">
        <v>0</v>
      </c>
      <c r="D214" s="326"/>
      <c r="E214" s="63"/>
    </row>
    <row r="215" ht="25" customHeight="1" spans="1:5">
      <c r="A215" s="316">
        <v>2013750</v>
      </c>
      <c r="B215" s="316" t="s">
        <v>111</v>
      </c>
      <c r="C215" s="322">
        <v>0</v>
      </c>
      <c r="D215" s="326"/>
      <c r="E215" s="63"/>
    </row>
    <row r="216" ht="25" customHeight="1" spans="1:5">
      <c r="A216" s="316">
        <v>2013799</v>
      </c>
      <c r="B216" s="316" t="s">
        <v>215</v>
      </c>
      <c r="C216" s="322">
        <v>747</v>
      </c>
      <c r="D216" s="326">
        <v>1200</v>
      </c>
      <c r="E216" s="63"/>
    </row>
    <row r="217" ht="25" customHeight="1" spans="1:5">
      <c r="A217" s="316">
        <v>20138</v>
      </c>
      <c r="B217" s="319" t="s">
        <v>216</v>
      </c>
      <c r="C217" s="320">
        <f>SUM(C218:C231)</f>
        <v>1274</v>
      </c>
      <c r="D217" s="324">
        <v>1373</v>
      </c>
      <c r="E217" s="63"/>
    </row>
    <row r="218" ht="25" customHeight="1" spans="1:5">
      <c r="A218" s="316">
        <v>2013801</v>
      </c>
      <c r="B218" s="316" t="s">
        <v>102</v>
      </c>
      <c r="C218" s="322">
        <v>1024</v>
      </c>
      <c r="D218" s="323">
        <v>1373</v>
      </c>
      <c r="E218" s="63"/>
    </row>
    <row r="219" ht="25" customHeight="1" spans="1:5">
      <c r="A219" s="316">
        <v>2013802</v>
      </c>
      <c r="B219" s="316" t="s">
        <v>103</v>
      </c>
      <c r="C219" s="322">
        <v>0</v>
      </c>
      <c r="D219" s="323"/>
      <c r="E219" s="63"/>
    </row>
    <row r="220" ht="25" customHeight="1" spans="1:5">
      <c r="A220" s="316">
        <v>2013803</v>
      </c>
      <c r="B220" s="316" t="s">
        <v>104</v>
      </c>
      <c r="C220" s="322">
        <v>0</v>
      </c>
      <c r="D220" s="323"/>
      <c r="E220" s="63"/>
    </row>
    <row r="221" ht="25" customHeight="1" spans="1:5">
      <c r="A221" s="316">
        <v>2013804</v>
      </c>
      <c r="B221" s="316" t="s">
        <v>217</v>
      </c>
      <c r="C221" s="322">
        <v>0</v>
      </c>
      <c r="D221" s="323"/>
      <c r="E221" s="63"/>
    </row>
    <row r="222" ht="25" customHeight="1" spans="1:5">
      <c r="A222" s="316">
        <v>2013805</v>
      </c>
      <c r="B222" s="316" t="s">
        <v>218</v>
      </c>
      <c r="C222" s="322">
        <v>164</v>
      </c>
      <c r="D222" s="323"/>
      <c r="E222" s="63"/>
    </row>
    <row r="223" ht="25" customHeight="1" spans="1:5">
      <c r="A223" s="316">
        <v>2013808</v>
      </c>
      <c r="B223" s="316" t="s">
        <v>143</v>
      </c>
      <c r="C223" s="322">
        <v>0</v>
      </c>
      <c r="D223" s="323"/>
      <c r="E223" s="63"/>
    </row>
    <row r="224" ht="25" customHeight="1" spans="1:5">
      <c r="A224" s="316">
        <v>2013810</v>
      </c>
      <c r="B224" s="316" t="s">
        <v>219</v>
      </c>
      <c r="C224" s="322">
        <v>4</v>
      </c>
      <c r="D224" s="323"/>
      <c r="E224" s="63"/>
    </row>
    <row r="225" ht="25" customHeight="1" spans="1:5">
      <c r="A225" s="316">
        <v>2013812</v>
      </c>
      <c r="B225" s="316" t="s">
        <v>220</v>
      </c>
      <c r="C225" s="322">
        <v>1</v>
      </c>
      <c r="D225" s="323"/>
      <c r="E225" s="63"/>
    </row>
    <row r="226" ht="25" customHeight="1" spans="1:5">
      <c r="A226" s="316">
        <v>2013813</v>
      </c>
      <c r="B226" s="316" t="s">
        <v>221</v>
      </c>
      <c r="C226" s="322">
        <v>0</v>
      </c>
      <c r="D226" s="323"/>
      <c r="E226" s="63"/>
    </row>
    <row r="227" ht="25" customHeight="1" spans="1:5">
      <c r="A227" s="316">
        <v>2013814</v>
      </c>
      <c r="B227" s="316" t="s">
        <v>222</v>
      </c>
      <c r="C227" s="322">
        <v>0</v>
      </c>
      <c r="D227" s="323"/>
      <c r="E227" s="63"/>
    </row>
    <row r="228" ht="25" customHeight="1" spans="1:5">
      <c r="A228" s="316">
        <v>2013815</v>
      </c>
      <c r="B228" s="316" t="s">
        <v>223</v>
      </c>
      <c r="C228" s="322">
        <v>0</v>
      </c>
      <c r="D228" s="323"/>
      <c r="E228" s="63"/>
    </row>
    <row r="229" ht="25" customHeight="1" spans="1:5">
      <c r="A229" s="316">
        <v>2013816</v>
      </c>
      <c r="B229" s="316" t="s">
        <v>224</v>
      </c>
      <c r="C229" s="322">
        <v>0</v>
      </c>
      <c r="D229" s="323"/>
      <c r="E229" s="63"/>
    </row>
    <row r="230" ht="25" customHeight="1" spans="1:5">
      <c r="A230" s="316">
        <v>2013850</v>
      </c>
      <c r="B230" s="316" t="s">
        <v>111</v>
      </c>
      <c r="C230" s="322">
        <v>0</v>
      </c>
      <c r="D230" s="323"/>
      <c r="E230" s="63"/>
    </row>
    <row r="231" ht="25" customHeight="1" spans="1:5">
      <c r="A231" s="316">
        <v>2013899</v>
      </c>
      <c r="B231" s="316" t="s">
        <v>225</v>
      </c>
      <c r="C231" s="322">
        <v>81</v>
      </c>
      <c r="D231" s="323"/>
      <c r="E231" s="63"/>
    </row>
    <row r="232" ht="25" customHeight="1" spans="1:5">
      <c r="A232" s="316">
        <v>20199</v>
      </c>
      <c r="B232" s="319" t="s">
        <v>226</v>
      </c>
      <c r="C232" s="320">
        <f>SUM(C233:C234)</f>
        <v>3663</v>
      </c>
      <c r="D232" s="324">
        <v>6460</v>
      </c>
      <c r="E232" s="63"/>
    </row>
    <row r="233" ht="25" customHeight="1" spans="1:5">
      <c r="A233" s="316">
        <v>2019901</v>
      </c>
      <c r="B233" s="316" t="s">
        <v>227</v>
      </c>
      <c r="C233" s="322">
        <v>0</v>
      </c>
      <c r="D233" s="323"/>
      <c r="E233" s="63"/>
    </row>
    <row r="234" ht="25" customHeight="1" spans="1:5">
      <c r="A234" s="316">
        <v>2019999</v>
      </c>
      <c r="B234" s="316" t="s">
        <v>228</v>
      </c>
      <c r="C234" s="322">
        <v>3663</v>
      </c>
      <c r="D234" s="323">
        <v>6460</v>
      </c>
      <c r="E234" s="63"/>
    </row>
    <row r="235" ht="25" customHeight="1" spans="1:5">
      <c r="A235" s="316">
        <v>202</v>
      </c>
      <c r="B235" s="319" t="s">
        <v>229</v>
      </c>
      <c r="C235" s="320">
        <f>SUM(C236,C243,C246,C249,C255,C260,C262,C267,C273)</f>
        <v>0</v>
      </c>
      <c r="D235" s="325"/>
      <c r="E235" s="63"/>
    </row>
    <row r="236" ht="25" customHeight="1" spans="1:5">
      <c r="A236" s="316">
        <v>20201</v>
      </c>
      <c r="B236" s="319" t="s">
        <v>230</v>
      </c>
      <c r="C236" s="320">
        <f>SUM(C237:C242)</f>
        <v>0</v>
      </c>
      <c r="D236" s="325"/>
      <c r="E236" s="63"/>
    </row>
    <row r="237" ht="25" customHeight="1" spans="1:5">
      <c r="A237" s="316">
        <v>2020101</v>
      </c>
      <c r="B237" s="316" t="s">
        <v>102</v>
      </c>
      <c r="C237" s="322">
        <v>0</v>
      </c>
      <c r="D237" s="325"/>
      <c r="E237" s="63"/>
    </row>
    <row r="238" ht="25" customHeight="1" spans="1:5">
      <c r="A238" s="316">
        <v>2020102</v>
      </c>
      <c r="B238" s="316" t="s">
        <v>103</v>
      </c>
      <c r="C238" s="322">
        <v>0</v>
      </c>
      <c r="D238" s="325"/>
      <c r="E238" s="63"/>
    </row>
    <row r="239" ht="25" customHeight="1" spans="1:5">
      <c r="A239" s="316">
        <v>2020103</v>
      </c>
      <c r="B239" s="316" t="s">
        <v>104</v>
      </c>
      <c r="C239" s="322">
        <v>0</v>
      </c>
      <c r="D239" s="325"/>
      <c r="E239" s="63"/>
    </row>
    <row r="240" ht="25" customHeight="1" spans="1:5">
      <c r="A240" s="316">
        <v>2020104</v>
      </c>
      <c r="B240" s="316" t="s">
        <v>197</v>
      </c>
      <c r="C240" s="322">
        <v>0</v>
      </c>
      <c r="D240" s="325"/>
      <c r="E240" s="63"/>
    </row>
    <row r="241" ht="25" customHeight="1" spans="1:5">
      <c r="A241" s="316">
        <v>2020150</v>
      </c>
      <c r="B241" s="316" t="s">
        <v>111</v>
      </c>
      <c r="C241" s="322">
        <v>0</v>
      </c>
      <c r="D241" s="325"/>
      <c r="E241" s="63"/>
    </row>
    <row r="242" ht="25" customHeight="1" spans="1:5">
      <c r="A242" s="316">
        <v>2020199</v>
      </c>
      <c r="B242" s="316" t="s">
        <v>231</v>
      </c>
      <c r="C242" s="322">
        <v>0</v>
      </c>
      <c r="D242" s="325"/>
      <c r="E242" s="63"/>
    </row>
    <row r="243" ht="25" customHeight="1" spans="1:5">
      <c r="A243" s="316">
        <v>20202</v>
      </c>
      <c r="B243" s="319" t="s">
        <v>232</v>
      </c>
      <c r="C243" s="320">
        <f>SUM(C244:C245)</f>
        <v>0</v>
      </c>
      <c r="D243" s="325"/>
      <c r="E243" s="63"/>
    </row>
    <row r="244" ht="25" customHeight="1" spans="1:5">
      <c r="A244" s="316">
        <v>2020201</v>
      </c>
      <c r="B244" s="316" t="s">
        <v>233</v>
      </c>
      <c r="C244" s="322">
        <v>0</v>
      </c>
      <c r="D244" s="325"/>
      <c r="E244" s="63"/>
    </row>
    <row r="245" ht="25" customHeight="1" spans="1:5">
      <c r="A245" s="316">
        <v>2020202</v>
      </c>
      <c r="B245" s="316" t="s">
        <v>234</v>
      </c>
      <c r="C245" s="322">
        <v>0</v>
      </c>
      <c r="D245" s="325"/>
      <c r="E245" s="63"/>
    </row>
    <row r="246" ht="25" customHeight="1" spans="1:5">
      <c r="A246" s="316">
        <v>20203</v>
      </c>
      <c r="B246" s="319" t="s">
        <v>235</v>
      </c>
      <c r="C246" s="320">
        <f>SUM(C247:C248)</f>
        <v>0</v>
      </c>
      <c r="D246" s="325"/>
      <c r="E246" s="63"/>
    </row>
    <row r="247" ht="25" customHeight="1" spans="1:5">
      <c r="A247" s="316">
        <v>2020304</v>
      </c>
      <c r="B247" s="316" t="s">
        <v>236</v>
      </c>
      <c r="C247" s="322">
        <v>0</v>
      </c>
      <c r="D247" s="325"/>
      <c r="E247" s="63"/>
    </row>
    <row r="248" ht="25" customHeight="1" spans="1:5">
      <c r="A248" s="316">
        <v>2020306</v>
      </c>
      <c r="B248" s="316" t="s">
        <v>237</v>
      </c>
      <c r="C248" s="322">
        <v>0</v>
      </c>
      <c r="D248" s="325"/>
      <c r="E248" s="63"/>
    </row>
    <row r="249" ht="25" customHeight="1" spans="1:5">
      <c r="A249" s="316">
        <v>20204</v>
      </c>
      <c r="B249" s="319" t="s">
        <v>238</v>
      </c>
      <c r="C249" s="320">
        <f>SUM(C250:C254)</f>
        <v>0</v>
      </c>
      <c r="D249" s="325"/>
      <c r="E249" s="63"/>
    </row>
    <row r="250" ht="25" customHeight="1" spans="1:5">
      <c r="A250" s="316">
        <v>2020401</v>
      </c>
      <c r="B250" s="316" t="s">
        <v>239</v>
      </c>
      <c r="C250" s="322">
        <v>0</v>
      </c>
      <c r="D250" s="325"/>
      <c r="E250" s="63"/>
    </row>
    <row r="251" ht="25" customHeight="1" spans="1:5">
      <c r="A251" s="316">
        <v>2020402</v>
      </c>
      <c r="B251" s="316" t="s">
        <v>240</v>
      </c>
      <c r="C251" s="322">
        <v>0</v>
      </c>
      <c r="D251" s="325"/>
      <c r="E251" s="63"/>
    </row>
    <row r="252" ht="25" customHeight="1" spans="1:5">
      <c r="A252" s="316">
        <v>2020403</v>
      </c>
      <c r="B252" s="316" t="s">
        <v>241</v>
      </c>
      <c r="C252" s="322">
        <v>0</v>
      </c>
      <c r="D252" s="325"/>
      <c r="E252" s="63"/>
    </row>
    <row r="253" ht="25" customHeight="1" spans="1:5">
      <c r="A253" s="316">
        <v>2020404</v>
      </c>
      <c r="B253" s="316" t="s">
        <v>242</v>
      </c>
      <c r="C253" s="322">
        <v>0</v>
      </c>
      <c r="D253" s="325"/>
      <c r="E253" s="63"/>
    </row>
    <row r="254" ht="25" customHeight="1" spans="1:5">
      <c r="A254" s="316">
        <v>2020499</v>
      </c>
      <c r="B254" s="316" t="s">
        <v>243</v>
      </c>
      <c r="C254" s="322">
        <v>0</v>
      </c>
      <c r="D254" s="325"/>
      <c r="E254" s="63"/>
    </row>
    <row r="255" ht="25" customHeight="1" spans="1:5">
      <c r="A255" s="316">
        <v>20205</v>
      </c>
      <c r="B255" s="319" t="s">
        <v>244</v>
      </c>
      <c r="C255" s="320">
        <f>SUM(C256:C259)</f>
        <v>0</v>
      </c>
      <c r="D255" s="325"/>
      <c r="E255" s="63"/>
    </row>
    <row r="256" ht="25" customHeight="1" spans="1:5">
      <c r="A256" s="316">
        <v>2020503</v>
      </c>
      <c r="B256" s="316" t="s">
        <v>245</v>
      </c>
      <c r="C256" s="322">
        <v>0</v>
      </c>
      <c r="D256" s="325"/>
      <c r="E256" s="63"/>
    </row>
    <row r="257" ht="25" customHeight="1" spans="1:5">
      <c r="A257" s="316">
        <v>2020504</v>
      </c>
      <c r="B257" s="316" t="s">
        <v>246</v>
      </c>
      <c r="C257" s="322">
        <v>0</v>
      </c>
      <c r="D257" s="325"/>
      <c r="E257" s="63"/>
    </row>
    <row r="258" ht="25" customHeight="1" spans="1:5">
      <c r="A258" s="316">
        <v>2020505</v>
      </c>
      <c r="B258" s="316" t="s">
        <v>247</v>
      </c>
      <c r="C258" s="322">
        <v>0</v>
      </c>
      <c r="D258" s="325"/>
      <c r="E258" s="63"/>
    </row>
    <row r="259" ht="25" customHeight="1" spans="1:5">
      <c r="A259" s="316">
        <v>2020599</v>
      </c>
      <c r="B259" s="316" t="s">
        <v>248</v>
      </c>
      <c r="C259" s="322">
        <v>0</v>
      </c>
      <c r="D259" s="325"/>
      <c r="E259" s="63"/>
    </row>
    <row r="260" ht="25" customHeight="1" spans="1:5">
      <c r="A260" s="316">
        <v>20206</v>
      </c>
      <c r="B260" s="319" t="s">
        <v>249</v>
      </c>
      <c r="C260" s="320">
        <f>C261</f>
        <v>0</v>
      </c>
      <c r="D260" s="325"/>
      <c r="E260" s="63"/>
    </row>
    <row r="261" ht="25" customHeight="1" spans="1:5">
      <c r="A261" s="316">
        <v>2020601</v>
      </c>
      <c r="B261" s="316" t="s">
        <v>250</v>
      </c>
      <c r="C261" s="322">
        <v>0</v>
      </c>
      <c r="D261" s="325"/>
      <c r="E261" s="63"/>
    </row>
    <row r="262" ht="25" customHeight="1" spans="1:5">
      <c r="A262" s="316">
        <v>20207</v>
      </c>
      <c r="B262" s="319" t="s">
        <v>251</v>
      </c>
      <c r="C262" s="320">
        <f>SUM(C263:C266)</f>
        <v>0</v>
      </c>
      <c r="D262" s="325"/>
      <c r="E262" s="63"/>
    </row>
    <row r="263" ht="25" customHeight="1" spans="1:5">
      <c r="A263" s="316">
        <v>2020701</v>
      </c>
      <c r="B263" s="316" t="s">
        <v>252</v>
      </c>
      <c r="C263" s="322">
        <v>0</v>
      </c>
      <c r="D263" s="325"/>
      <c r="E263" s="63"/>
    </row>
    <row r="264" ht="25" customHeight="1" spans="1:5">
      <c r="A264" s="316">
        <v>2020702</v>
      </c>
      <c r="B264" s="316" t="s">
        <v>253</v>
      </c>
      <c r="C264" s="322">
        <v>0</v>
      </c>
      <c r="D264" s="325"/>
      <c r="E264" s="63"/>
    </row>
    <row r="265" ht="25" customHeight="1" spans="1:5">
      <c r="A265" s="316">
        <v>2020703</v>
      </c>
      <c r="B265" s="316" t="s">
        <v>254</v>
      </c>
      <c r="C265" s="322">
        <v>0</v>
      </c>
      <c r="D265" s="325"/>
      <c r="E265" s="63"/>
    </row>
    <row r="266" ht="25" customHeight="1" spans="1:5">
      <c r="A266" s="316">
        <v>2020799</v>
      </c>
      <c r="B266" s="316" t="s">
        <v>255</v>
      </c>
      <c r="C266" s="322">
        <v>0</v>
      </c>
      <c r="D266" s="325"/>
      <c r="E266" s="63"/>
    </row>
    <row r="267" ht="25" customHeight="1" spans="1:5">
      <c r="A267" s="316">
        <v>20208</v>
      </c>
      <c r="B267" s="319" t="s">
        <v>256</v>
      </c>
      <c r="C267" s="320">
        <f>SUM(C268:C272)</f>
        <v>0</v>
      </c>
      <c r="D267" s="325"/>
      <c r="E267" s="63"/>
    </row>
    <row r="268" ht="25" customHeight="1" spans="1:5">
      <c r="A268" s="316">
        <v>2020801</v>
      </c>
      <c r="B268" s="316" t="s">
        <v>102</v>
      </c>
      <c r="C268" s="322">
        <v>0</v>
      </c>
      <c r="D268" s="325"/>
      <c r="E268" s="63"/>
    </row>
    <row r="269" ht="25" customHeight="1" spans="1:5">
      <c r="A269" s="316">
        <v>2020802</v>
      </c>
      <c r="B269" s="316" t="s">
        <v>103</v>
      </c>
      <c r="C269" s="322">
        <v>0</v>
      </c>
      <c r="D269" s="325"/>
      <c r="E269" s="63"/>
    </row>
    <row r="270" ht="25" customHeight="1" spans="1:5">
      <c r="A270" s="316">
        <v>2020803</v>
      </c>
      <c r="B270" s="316" t="s">
        <v>104</v>
      </c>
      <c r="C270" s="322">
        <v>0</v>
      </c>
      <c r="D270" s="325"/>
      <c r="E270" s="63"/>
    </row>
    <row r="271" ht="25" customHeight="1" spans="1:5">
      <c r="A271" s="316">
        <v>2020850</v>
      </c>
      <c r="B271" s="316" t="s">
        <v>111</v>
      </c>
      <c r="C271" s="322">
        <v>0</v>
      </c>
      <c r="D271" s="325"/>
      <c r="E271" s="63"/>
    </row>
    <row r="272" ht="25" customHeight="1" spans="1:5">
      <c r="A272" s="316">
        <v>2020899</v>
      </c>
      <c r="B272" s="316" t="s">
        <v>257</v>
      </c>
      <c r="C272" s="322">
        <v>0</v>
      </c>
      <c r="D272" s="325"/>
      <c r="E272" s="63"/>
    </row>
    <row r="273" ht="25" customHeight="1" spans="1:5">
      <c r="A273" s="316">
        <v>20299</v>
      </c>
      <c r="B273" s="319" t="s">
        <v>258</v>
      </c>
      <c r="C273" s="320">
        <f>C274</f>
        <v>0</v>
      </c>
      <c r="D273" s="325"/>
      <c r="E273" s="63"/>
    </row>
    <row r="274" ht="25" customHeight="1" spans="1:5">
      <c r="A274" s="316">
        <v>2029999</v>
      </c>
      <c r="B274" s="316" t="s">
        <v>259</v>
      </c>
      <c r="C274" s="322">
        <v>0</v>
      </c>
      <c r="D274" s="325"/>
      <c r="E274" s="63"/>
    </row>
    <row r="275" ht="25" customHeight="1" spans="1:5">
      <c r="A275" s="316">
        <v>203</v>
      </c>
      <c r="B275" s="319" t="s">
        <v>260</v>
      </c>
      <c r="C275" s="320">
        <f>SUM(C276,C280,C282,C284,C292)</f>
        <v>8</v>
      </c>
      <c r="D275" s="325">
        <v>219</v>
      </c>
      <c r="E275" s="63"/>
    </row>
    <row r="276" ht="25" customHeight="1" spans="1:5">
      <c r="A276" s="316">
        <v>20301</v>
      </c>
      <c r="B276" s="319" t="s">
        <v>261</v>
      </c>
      <c r="C276" s="320">
        <f>SUM(C277:C279)</f>
        <v>0</v>
      </c>
      <c r="D276" s="325"/>
      <c r="E276" s="63"/>
    </row>
    <row r="277" ht="25" customHeight="1" spans="1:5">
      <c r="A277" s="316">
        <v>2030101</v>
      </c>
      <c r="B277" s="316" t="s">
        <v>262</v>
      </c>
      <c r="C277" s="322">
        <v>0</v>
      </c>
      <c r="D277" s="325"/>
      <c r="E277" s="63"/>
    </row>
    <row r="278" ht="25" customHeight="1" spans="1:5">
      <c r="A278" s="316">
        <v>2030102</v>
      </c>
      <c r="B278" s="316" t="s">
        <v>263</v>
      </c>
      <c r="C278" s="322">
        <v>0</v>
      </c>
      <c r="D278" s="325"/>
      <c r="E278" s="63"/>
    </row>
    <row r="279" ht="25" customHeight="1" spans="1:5">
      <c r="A279" s="316">
        <v>2030199</v>
      </c>
      <c r="B279" s="316" t="s">
        <v>264</v>
      </c>
      <c r="C279" s="322">
        <v>0</v>
      </c>
      <c r="D279" s="325"/>
      <c r="E279" s="63"/>
    </row>
    <row r="280" ht="25" customHeight="1" spans="1:5">
      <c r="A280" s="316">
        <v>20304</v>
      </c>
      <c r="B280" s="319" t="s">
        <v>265</v>
      </c>
      <c r="C280" s="320">
        <f>C281</f>
        <v>0</v>
      </c>
      <c r="D280" s="325"/>
      <c r="E280" s="63"/>
    </row>
    <row r="281" ht="25" customHeight="1" spans="1:5">
      <c r="A281" s="316">
        <v>2030401</v>
      </c>
      <c r="B281" s="316" t="s">
        <v>266</v>
      </c>
      <c r="C281" s="322">
        <v>0</v>
      </c>
      <c r="D281" s="325"/>
      <c r="E281" s="63"/>
    </row>
    <row r="282" ht="25" customHeight="1" spans="1:5">
      <c r="A282" s="316">
        <v>20305</v>
      </c>
      <c r="B282" s="319" t="s">
        <v>267</v>
      </c>
      <c r="C282" s="320">
        <f>C283</f>
        <v>0</v>
      </c>
      <c r="D282" s="325"/>
      <c r="E282" s="63"/>
    </row>
    <row r="283" ht="25" customHeight="1" spans="1:5">
      <c r="A283" s="316">
        <v>2030501</v>
      </c>
      <c r="B283" s="316" t="s">
        <v>268</v>
      </c>
      <c r="C283" s="322">
        <v>0</v>
      </c>
      <c r="D283" s="325"/>
      <c r="E283" s="63"/>
    </row>
    <row r="284" ht="25" customHeight="1" spans="1:5">
      <c r="A284" s="316">
        <v>20306</v>
      </c>
      <c r="B284" s="319" t="s">
        <v>269</v>
      </c>
      <c r="C284" s="320">
        <f>SUM(C285:C291)</f>
        <v>8</v>
      </c>
      <c r="D284" s="325"/>
      <c r="E284" s="63"/>
    </row>
    <row r="285" ht="25" customHeight="1" spans="1:5">
      <c r="A285" s="316">
        <v>2030601</v>
      </c>
      <c r="B285" s="316" t="s">
        <v>270</v>
      </c>
      <c r="C285" s="322">
        <v>2</v>
      </c>
      <c r="D285" s="325"/>
      <c r="E285" s="63"/>
    </row>
    <row r="286" ht="25" customHeight="1" spans="1:5">
      <c r="A286" s="316">
        <v>2030602</v>
      </c>
      <c r="B286" s="316" t="s">
        <v>271</v>
      </c>
      <c r="C286" s="322">
        <v>0</v>
      </c>
      <c r="D286" s="325"/>
      <c r="E286" s="63"/>
    </row>
    <row r="287" ht="25" customHeight="1" spans="1:5">
      <c r="A287" s="316">
        <v>2030603</v>
      </c>
      <c r="B287" s="316" t="s">
        <v>272</v>
      </c>
      <c r="C287" s="322">
        <v>6</v>
      </c>
      <c r="D287" s="325"/>
      <c r="E287" s="63"/>
    </row>
    <row r="288" ht="25" customHeight="1" spans="1:5">
      <c r="A288" s="316">
        <v>2030604</v>
      </c>
      <c r="B288" s="316" t="s">
        <v>273</v>
      </c>
      <c r="C288" s="322">
        <v>0</v>
      </c>
      <c r="D288" s="325"/>
      <c r="E288" s="63"/>
    </row>
    <row r="289" ht="25" customHeight="1" spans="1:5">
      <c r="A289" s="316">
        <v>2030607</v>
      </c>
      <c r="B289" s="316" t="s">
        <v>274</v>
      </c>
      <c r="C289" s="322">
        <v>0</v>
      </c>
      <c r="D289" s="325"/>
      <c r="E289" s="63"/>
    </row>
    <row r="290" ht="25" customHeight="1" spans="1:5">
      <c r="A290" s="316">
        <v>2030608</v>
      </c>
      <c r="B290" s="316" t="s">
        <v>275</v>
      </c>
      <c r="C290" s="322">
        <v>0</v>
      </c>
      <c r="D290" s="325"/>
      <c r="E290" s="63"/>
    </row>
    <row r="291" ht="25" customHeight="1" spans="1:5">
      <c r="A291" s="316">
        <v>2030699</v>
      </c>
      <c r="B291" s="316" t="s">
        <v>276</v>
      </c>
      <c r="C291" s="322">
        <v>0</v>
      </c>
      <c r="D291" s="325"/>
      <c r="E291" s="63"/>
    </row>
    <row r="292" ht="25" customHeight="1" spans="1:5">
      <c r="A292" s="316">
        <v>20399</v>
      </c>
      <c r="B292" s="319" t="s">
        <v>277</v>
      </c>
      <c r="C292" s="320">
        <f>C293</f>
        <v>0</v>
      </c>
      <c r="D292" s="325"/>
      <c r="E292" s="63"/>
    </row>
    <row r="293" ht="25" customHeight="1" spans="1:5">
      <c r="A293" s="316">
        <v>2039999</v>
      </c>
      <c r="B293" s="316" t="s">
        <v>278</v>
      </c>
      <c r="C293" s="322">
        <v>0</v>
      </c>
      <c r="D293" s="325">
        <v>219</v>
      </c>
      <c r="E293" s="63"/>
    </row>
    <row r="294" ht="25" customHeight="1" spans="1:5">
      <c r="A294" s="316">
        <v>204</v>
      </c>
      <c r="B294" s="319" t="s">
        <v>279</v>
      </c>
      <c r="C294" s="320">
        <f>SUM(C295,C298,C309,C316,C324,C333,C347,C357,C367,C375,C381)</f>
        <v>7942</v>
      </c>
      <c r="D294" s="321">
        <v>11114</v>
      </c>
      <c r="E294" s="63"/>
    </row>
    <row r="295" ht="25" customHeight="1" spans="1:5">
      <c r="A295" s="316">
        <v>20401</v>
      </c>
      <c r="B295" s="319" t="s">
        <v>280</v>
      </c>
      <c r="C295" s="320">
        <f>SUM(C296:C297)</f>
        <v>355</v>
      </c>
      <c r="D295" s="327"/>
      <c r="E295" s="63"/>
    </row>
    <row r="296" ht="25" customHeight="1" spans="1:5">
      <c r="A296" s="316">
        <v>2040101</v>
      </c>
      <c r="B296" s="316" t="s">
        <v>281</v>
      </c>
      <c r="C296" s="322">
        <v>40</v>
      </c>
      <c r="D296" s="323"/>
      <c r="E296" s="63"/>
    </row>
    <row r="297" ht="25" customHeight="1" spans="1:5">
      <c r="A297" s="316">
        <v>2040199</v>
      </c>
      <c r="B297" s="316" t="s">
        <v>282</v>
      </c>
      <c r="C297" s="322">
        <v>315</v>
      </c>
      <c r="D297" s="323"/>
      <c r="E297" s="63"/>
    </row>
    <row r="298" ht="25" customHeight="1" spans="1:5">
      <c r="A298" s="316">
        <v>20402</v>
      </c>
      <c r="B298" s="319" t="s">
        <v>283</v>
      </c>
      <c r="C298" s="320">
        <f>SUM(C299:C308)</f>
        <v>6379</v>
      </c>
      <c r="D298" s="324">
        <v>4746</v>
      </c>
      <c r="E298" s="63"/>
    </row>
    <row r="299" ht="25" customHeight="1" spans="1:5">
      <c r="A299" s="316">
        <v>2040201</v>
      </c>
      <c r="B299" s="316" t="s">
        <v>102</v>
      </c>
      <c r="C299" s="322">
        <v>3376</v>
      </c>
      <c r="D299" s="323">
        <v>4746</v>
      </c>
      <c r="E299" s="63"/>
    </row>
    <row r="300" ht="25" customHeight="1" spans="1:5">
      <c r="A300" s="316">
        <v>2040202</v>
      </c>
      <c r="B300" s="316" t="s">
        <v>103</v>
      </c>
      <c r="C300" s="322">
        <v>90</v>
      </c>
      <c r="D300" s="323"/>
      <c r="E300" s="63"/>
    </row>
    <row r="301" ht="25" customHeight="1" spans="1:5">
      <c r="A301" s="316">
        <v>2040203</v>
      </c>
      <c r="B301" s="316" t="s">
        <v>104</v>
      </c>
      <c r="C301" s="322">
        <v>0</v>
      </c>
      <c r="D301" s="323"/>
      <c r="E301" s="63"/>
    </row>
    <row r="302" ht="25" customHeight="1" spans="1:5">
      <c r="A302" s="316">
        <v>2040219</v>
      </c>
      <c r="B302" s="316" t="s">
        <v>143</v>
      </c>
      <c r="C302" s="322">
        <v>28</v>
      </c>
      <c r="D302" s="323"/>
      <c r="E302" s="63"/>
    </row>
    <row r="303" ht="25" customHeight="1" spans="1:5">
      <c r="A303" s="316">
        <v>2040220</v>
      </c>
      <c r="B303" s="316" t="s">
        <v>284</v>
      </c>
      <c r="C303" s="322">
        <v>42</v>
      </c>
      <c r="D303" s="323"/>
      <c r="E303" s="63"/>
    </row>
    <row r="304" ht="25" customHeight="1" spans="1:5">
      <c r="A304" s="316">
        <v>2040221</v>
      </c>
      <c r="B304" s="316" t="s">
        <v>285</v>
      </c>
      <c r="C304" s="322">
        <v>0</v>
      </c>
      <c r="D304" s="323"/>
      <c r="E304" s="63"/>
    </row>
    <row r="305" ht="25" customHeight="1" spans="1:5">
      <c r="A305" s="316">
        <v>2040222</v>
      </c>
      <c r="B305" s="316" t="s">
        <v>286</v>
      </c>
      <c r="C305" s="322">
        <v>0</v>
      </c>
      <c r="D305" s="323"/>
      <c r="E305" s="63"/>
    </row>
    <row r="306" ht="25" customHeight="1" spans="1:5">
      <c r="A306" s="316">
        <v>2040223</v>
      </c>
      <c r="B306" s="316" t="s">
        <v>287</v>
      </c>
      <c r="C306" s="322">
        <v>0</v>
      </c>
      <c r="D306" s="323"/>
      <c r="E306" s="63"/>
    </row>
    <row r="307" ht="25" customHeight="1" spans="1:5">
      <c r="A307" s="316">
        <v>2040250</v>
      </c>
      <c r="B307" s="316" t="s">
        <v>111</v>
      </c>
      <c r="C307" s="322">
        <v>0</v>
      </c>
      <c r="D307" s="323"/>
      <c r="E307" s="63"/>
    </row>
    <row r="308" ht="25" customHeight="1" spans="1:5">
      <c r="A308" s="316">
        <v>2040299</v>
      </c>
      <c r="B308" s="316" t="s">
        <v>288</v>
      </c>
      <c r="C308" s="322">
        <v>2843</v>
      </c>
      <c r="D308" s="323"/>
      <c r="E308" s="63"/>
    </row>
    <row r="309" ht="25" customHeight="1" spans="1:5">
      <c r="A309" s="316">
        <v>20403</v>
      </c>
      <c r="B309" s="319" t="s">
        <v>289</v>
      </c>
      <c r="C309" s="320">
        <f>SUM(C310:C315)</f>
        <v>0</v>
      </c>
      <c r="D309" s="327"/>
      <c r="E309" s="63"/>
    </row>
    <row r="310" ht="25" customHeight="1" spans="1:5">
      <c r="A310" s="316">
        <v>2040301</v>
      </c>
      <c r="B310" s="316" t="s">
        <v>102</v>
      </c>
      <c r="C310" s="322">
        <v>0</v>
      </c>
      <c r="D310" s="323"/>
      <c r="E310" s="63"/>
    </row>
    <row r="311" ht="25" customHeight="1" spans="1:5">
      <c r="A311" s="316">
        <v>2040302</v>
      </c>
      <c r="B311" s="316" t="s">
        <v>103</v>
      </c>
      <c r="C311" s="322">
        <v>0</v>
      </c>
      <c r="D311" s="323"/>
      <c r="E311" s="63"/>
    </row>
    <row r="312" ht="25" customHeight="1" spans="1:5">
      <c r="A312" s="316">
        <v>2040303</v>
      </c>
      <c r="B312" s="316" t="s">
        <v>104</v>
      </c>
      <c r="C312" s="322">
        <v>0</v>
      </c>
      <c r="D312" s="323"/>
      <c r="E312" s="63"/>
    </row>
    <row r="313" ht="25" customHeight="1" spans="1:5">
      <c r="A313" s="316">
        <v>2040304</v>
      </c>
      <c r="B313" s="316" t="s">
        <v>290</v>
      </c>
      <c r="C313" s="322">
        <v>0</v>
      </c>
      <c r="D313" s="323"/>
      <c r="E313" s="63"/>
    </row>
    <row r="314" ht="25" customHeight="1" spans="1:5">
      <c r="A314" s="316">
        <v>2040350</v>
      </c>
      <c r="B314" s="316" t="s">
        <v>111</v>
      </c>
      <c r="C314" s="322">
        <v>0</v>
      </c>
      <c r="D314" s="323"/>
      <c r="E314" s="63"/>
    </row>
    <row r="315" ht="25" customHeight="1" spans="1:5">
      <c r="A315" s="316">
        <v>2040399</v>
      </c>
      <c r="B315" s="316" t="s">
        <v>291</v>
      </c>
      <c r="C315" s="322">
        <v>0</v>
      </c>
      <c r="D315" s="323"/>
      <c r="E315" s="63"/>
    </row>
    <row r="316" ht="25" customHeight="1" spans="1:5">
      <c r="A316" s="316">
        <v>20404</v>
      </c>
      <c r="B316" s="319" t="s">
        <v>292</v>
      </c>
      <c r="C316" s="320">
        <f>SUM(C317:C323)</f>
        <v>45</v>
      </c>
      <c r="D316" s="327"/>
      <c r="E316" s="63"/>
    </row>
    <row r="317" ht="25" customHeight="1" spans="1:5">
      <c r="A317" s="316">
        <v>2040401</v>
      </c>
      <c r="B317" s="316" t="s">
        <v>102</v>
      </c>
      <c r="C317" s="322">
        <v>0</v>
      </c>
      <c r="D317" s="323"/>
      <c r="E317" s="63"/>
    </row>
    <row r="318" ht="25" customHeight="1" spans="1:5">
      <c r="A318" s="316">
        <v>2040402</v>
      </c>
      <c r="B318" s="316" t="s">
        <v>103</v>
      </c>
      <c r="C318" s="322">
        <v>0</v>
      </c>
      <c r="D318" s="323"/>
      <c r="E318" s="63"/>
    </row>
    <row r="319" ht="25" customHeight="1" spans="1:5">
      <c r="A319" s="316">
        <v>2040403</v>
      </c>
      <c r="B319" s="316" t="s">
        <v>104</v>
      </c>
      <c r="C319" s="322">
        <v>0</v>
      </c>
      <c r="D319" s="323"/>
      <c r="E319" s="63"/>
    </row>
    <row r="320" ht="25" customHeight="1" spans="1:5">
      <c r="A320" s="316">
        <v>2040409</v>
      </c>
      <c r="B320" s="316" t="s">
        <v>293</v>
      </c>
      <c r="C320" s="322">
        <v>0</v>
      </c>
      <c r="D320" s="323"/>
      <c r="E320" s="63"/>
    </row>
    <row r="321" ht="25" customHeight="1" spans="1:5">
      <c r="A321" s="316">
        <v>2040410</v>
      </c>
      <c r="B321" s="316" t="s">
        <v>294</v>
      </c>
      <c r="C321" s="322">
        <v>0</v>
      </c>
      <c r="D321" s="323"/>
      <c r="E321" s="63"/>
    </row>
    <row r="322" ht="25" customHeight="1" spans="1:5">
      <c r="A322" s="316">
        <v>2040450</v>
      </c>
      <c r="B322" s="316" t="s">
        <v>111</v>
      </c>
      <c r="C322" s="322">
        <v>0</v>
      </c>
      <c r="D322" s="323"/>
      <c r="E322" s="63"/>
    </row>
    <row r="323" ht="25" customHeight="1" spans="1:5">
      <c r="A323" s="316">
        <v>2040499</v>
      </c>
      <c r="B323" s="316" t="s">
        <v>295</v>
      </c>
      <c r="C323" s="322">
        <v>45</v>
      </c>
      <c r="D323" s="323"/>
      <c r="E323" s="63"/>
    </row>
    <row r="324" ht="25" customHeight="1" spans="1:5">
      <c r="A324" s="316">
        <v>20405</v>
      </c>
      <c r="B324" s="319" t="s">
        <v>296</v>
      </c>
      <c r="C324" s="320">
        <f>SUM(C325:C332)</f>
        <v>82</v>
      </c>
      <c r="D324" s="327"/>
      <c r="E324" s="63"/>
    </row>
    <row r="325" ht="25" customHeight="1" spans="1:5">
      <c r="A325" s="316">
        <v>2040501</v>
      </c>
      <c r="B325" s="316" t="s">
        <v>102</v>
      </c>
      <c r="C325" s="322">
        <v>0</v>
      </c>
      <c r="D325" s="323"/>
      <c r="E325" s="63"/>
    </row>
    <row r="326" ht="25" customHeight="1" spans="1:5">
      <c r="A326" s="316">
        <v>2040502</v>
      </c>
      <c r="B326" s="316" t="s">
        <v>103</v>
      </c>
      <c r="C326" s="322">
        <v>0</v>
      </c>
      <c r="D326" s="323"/>
      <c r="E326" s="63"/>
    </row>
    <row r="327" ht="25" customHeight="1" spans="1:5">
      <c r="A327" s="316">
        <v>2040503</v>
      </c>
      <c r="B327" s="316" t="s">
        <v>104</v>
      </c>
      <c r="C327" s="322">
        <v>0</v>
      </c>
      <c r="D327" s="323"/>
      <c r="E327" s="63"/>
    </row>
    <row r="328" ht="25" customHeight="1" spans="1:5">
      <c r="A328" s="316">
        <v>2040504</v>
      </c>
      <c r="B328" s="316" t="s">
        <v>297</v>
      </c>
      <c r="C328" s="322">
        <v>0</v>
      </c>
      <c r="D328" s="323"/>
      <c r="E328" s="63"/>
    </row>
    <row r="329" ht="25" customHeight="1" spans="1:5">
      <c r="A329" s="316">
        <v>2040505</v>
      </c>
      <c r="B329" s="316" t="s">
        <v>298</v>
      </c>
      <c r="C329" s="322">
        <v>0</v>
      </c>
      <c r="D329" s="323"/>
      <c r="E329" s="63"/>
    </row>
    <row r="330" ht="25" customHeight="1" spans="1:5">
      <c r="A330" s="316">
        <v>2040506</v>
      </c>
      <c r="B330" s="316" t="s">
        <v>299</v>
      </c>
      <c r="C330" s="322">
        <v>0</v>
      </c>
      <c r="D330" s="323"/>
      <c r="E330" s="63"/>
    </row>
    <row r="331" ht="25" customHeight="1" spans="1:5">
      <c r="A331" s="316">
        <v>2040550</v>
      </c>
      <c r="B331" s="316" t="s">
        <v>111</v>
      </c>
      <c r="C331" s="322">
        <v>0</v>
      </c>
      <c r="D331" s="323"/>
      <c r="E331" s="63"/>
    </row>
    <row r="332" ht="25" customHeight="1" spans="1:5">
      <c r="A332" s="316">
        <v>2040599</v>
      </c>
      <c r="B332" s="316" t="s">
        <v>300</v>
      </c>
      <c r="C332" s="322">
        <v>82</v>
      </c>
      <c r="D332" s="323"/>
      <c r="E332" s="63"/>
    </row>
    <row r="333" ht="25" customHeight="1" spans="1:5">
      <c r="A333" s="316">
        <v>20406</v>
      </c>
      <c r="B333" s="319" t="s">
        <v>301</v>
      </c>
      <c r="C333" s="320">
        <f>SUM(C334:C346)</f>
        <v>815</v>
      </c>
      <c r="D333" s="324">
        <v>668</v>
      </c>
      <c r="E333" s="63"/>
    </row>
    <row r="334" ht="25" customHeight="1" spans="1:5">
      <c r="A334" s="316">
        <v>2040601</v>
      </c>
      <c r="B334" s="316" t="s">
        <v>102</v>
      </c>
      <c r="C334" s="322">
        <v>564</v>
      </c>
      <c r="D334" s="323">
        <v>668</v>
      </c>
      <c r="E334" s="63"/>
    </row>
    <row r="335" ht="25" customHeight="1" spans="1:5">
      <c r="A335" s="316">
        <v>2040602</v>
      </c>
      <c r="B335" s="316" t="s">
        <v>103</v>
      </c>
      <c r="C335" s="322">
        <v>55</v>
      </c>
      <c r="D335" s="323"/>
      <c r="E335" s="63"/>
    </row>
    <row r="336" ht="25" customHeight="1" spans="1:5">
      <c r="A336" s="316">
        <v>2040603</v>
      </c>
      <c r="B336" s="316" t="s">
        <v>104</v>
      </c>
      <c r="C336" s="322">
        <v>0</v>
      </c>
      <c r="D336" s="323"/>
      <c r="E336" s="63"/>
    </row>
    <row r="337" ht="25" customHeight="1" spans="1:5">
      <c r="A337" s="316">
        <v>2040604</v>
      </c>
      <c r="B337" s="316" t="s">
        <v>302</v>
      </c>
      <c r="C337" s="322">
        <v>0</v>
      </c>
      <c r="D337" s="323"/>
      <c r="E337" s="63"/>
    </row>
    <row r="338" ht="25" customHeight="1" spans="1:5">
      <c r="A338" s="316">
        <v>2040605</v>
      </c>
      <c r="B338" s="316" t="s">
        <v>303</v>
      </c>
      <c r="C338" s="322">
        <v>0</v>
      </c>
      <c r="D338" s="323"/>
      <c r="E338" s="63"/>
    </row>
    <row r="339" ht="25" customHeight="1" spans="1:5">
      <c r="A339" s="316">
        <v>2040606</v>
      </c>
      <c r="B339" s="316" t="s">
        <v>304</v>
      </c>
      <c r="C339" s="322">
        <v>0</v>
      </c>
      <c r="D339" s="323"/>
      <c r="E339" s="63"/>
    </row>
    <row r="340" ht="25" customHeight="1" spans="1:5">
      <c r="A340" s="316">
        <v>2040607</v>
      </c>
      <c r="B340" s="316" t="s">
        <v>305</v>
      </c>
      <c r="C340" s="322">
        <v>54</v>
      </c>
      <c r="D340" s="323"/>
      <c r="E340" s="63"/>
    </row>
    <row r="341" ht="25" customHeight="1" spans="1:5">
      <c r="A341" s="316">
        <v>2040608</v>
      </c>
      <c r="B341" s="316" t="s">
        <v>306</v>
      </c>
      <c r="C341" s="322">
        <v>0</v>
      </c>
      <c r="D341" s="323"/>
      <c r="E341" s="63"/>
    </row>
    <row r="342" ht="25" customHeight="1" spans="1:5">
      <c r="A342" s="316">
        <v>2040610</v>
      </c>
      <c r="B342" s="316" t="s">
        <v>307</v>
      </c>
      <c r="C342" s="322">
        <v>0</v>
      </c>
      <c r="D342" s="323"/>
      <c r="E342" s="63"/>
    </row>
    <row r="343" ht="25" customHeight="1" spans="1:5">
      <c r="A343" s="316">
        <v>2040612</v>
      </c>
      <c r="B343" s="316" t="s">
        <v>308</v>
      </c>
      <c r="C343" s="322">
        <v>0</v>
      </c>
      <c r="D343" s="323"/>
      <c r="E343" s="63"/>
    </row>
    <row r="344" ht="25" customHeight="1" spans="1:5">
      <c r="A344" s="316">
        <v>2040613</v>
      </c>
      <c r="B344" s="316" t="s">
        <v>143</v>
      </c>
      <c r="C344" s="322">
        <v>0</v>
      </c>
      <c r="D344" s="323"/>
      <c r="E344" s="63"/>
    </row>
    <row r="345" ht="25" customHeight="1" spans="1:5">
      <c r="A345" s="316">
        <v>2040650</v>
      </c>
      <c r="B345" s="316" t="s">
        <v>111</v>
      </c>
      <c r="C345" s="322">
        <v>0</v>
      </c>
      <c r="D345" s="323"/>
      <c r="E345" s="63"/>
    </row>
    <row r="346" ht="25" customHeight="1" spans="1:5">
      <c r="A346" s="316">
        <v>2040699</v>
      </c>
      <c r="B346" s="316" t="s">
        <v>309</v>
      </c>
      <c r="C346" s="322">
        <v>142</v>
      </c>
      <c r="D346" s="323"/>
      <c r="E346" s="63"/>
    </row>
    <row r="347" ht="25" customHeight="1" spans="1:5">
      <c r="A347" s="316">
        <v>20407</v>
      </c>
      <c r="B347" s="319" t="s">
        <v>310</v>
      </c>
      <c r="C347" s="320">
        <f>SUM(C348:C356)</f>
        <v>121</v>
      </c>
      <c r="D347" s="327"/>
      <c r="E347" s="63"/>
    </row>
    <row r="348" ht="25" customHeight="1" spans="1:5">
      <c r="A348" s="316">
        <v>2040701</v>
      </c>
      <c r="B348" s="316" t="s">
        <v>102</v>
      </c>
      <c r="C348" s="322">
        <v>0</v>
      </c>
      <c r="D348" s="323"/>
      <c r="E348" s="63"/>
    </row>
    <row r="349" ht="25" customHeight="1" spans="1:5">
      <c r="A349" s="316">
        <v>2040702</v>
      </c>
      <c r="B349" s="316" t="s">
        <v>103</v>
      </c>
      <c r="C349" s="322">
        <v>0</v>
      </c>
      <c r="D349" s="323"/>
      <c r="E349" s="63"/>
    </row>
    <row r="350" ht="25" customHeight="1" spans="1:5">
      <c r="A350" s="316">
        <v>2040703</v>
      </c>
      <c r="B350" s="316" t="s">
        <v>104</v>
      </c>
      <c r="C350" s="322">
        <v>0</v>
      </c>
      <c r="D350" s="323"/>
      <c r="E350" s="63"/>
    </row>
    <row r="351" ht="25" customHeight="1" spans="1:5">
      <c r="A351" s="316">
        <v>2040704</v>
      </c>
      <c r="B351" s="316" t="s">
        <v>311</v>
      </c>
      <c r="C351" s="322">
        <v>121</v>
      </c>
      <c r="D351" s="323"/>
      <c r="E351" s="63"/>
    </row>
    <row r="352" ht="25" customHeight="1" spans="1:5">
      <c r="A352" s="316">
        <v>2040705</v>
      </c>
      <c r="B352" s="316" t="s">
        <v>312</v>
      </c>
      <c r="C352" s="322">
        <v>0</v>
      </c>
      <c r="D352" s="323"/>
      <c r="E352" s="63"/>
    </row>
    <row r="353" ht="25" customHeight="1" spans="1:5">
      <c r="A353" s="316">
        <v>2040706</v>
      </c>
      <c r="B353" s="316" t="s">
        <v>313</v>
      </c>
      <c r="C353" s="322">
        <v>0</v>
      </c>
      <c r="D353" s="323"/>
      <c r="E353" s="63"/>
    </row>
    <row r="354" ht="25" customHeight="1" spans="1:5">
      <c r="A354" s="316">
        <v>2040707</v>
      </c>
      <c r="B354" s="316" t="s">
        <v>143</v>
      </c>
      <c r="C354" s="322">
        <v>0</v>
      </c>
      <c r="D354" s="323"/>
      <c r="E354" s="63"/>
    </row>
    <row r="355" ht="25" customHeight="1" spans="1:5">
      <c r="A355" s="316">
        <v>2040750</v>
      </c>
      <c r="B355" s="316" t="s">
        <v>111</v>
      </c>
      <c r="C355" s="322">
        <v>0</v>
      </c>
      <c r="D355" s="323"/>
      <c r="E355" s="63"/>
    </row>
    <row r="356" ht="25" customHeight="1" spans="1:5">
      <c r="A356" s="316">
        <v>2040799</v>
      </c>
      <c r="B356" s="316" t="s">
        <v>314</v>
      </c>
      <c r="C356" s="322">
        <v>0</v>
      </c>
      <c r="D356" s="323"/>
      <c r="E356" s="63"/>
    </row>
    <row r="357" ht="25" customHeight="1" spans="1:5">
      <c r="A357" s="316">
        <v>20408</v>
      </c>
      <c r="B357" s="319" t="s">
        <v>315</v>
      </c>
      <c r="C357" s="320">
        <f>SUM(C358:C366)</f>
        <v>81</v>
      </c>
      <c r="D357" s="327"/>
      <c r="E357" s="63"/>
    </row>
    <row r="358" ht="25" customHeight="1" spans="1:5">
      <c r="A358" s="316">
        <v>2040801</v>
      </c>
      <c r="B358" s="316" t="s">
        <v>102</v>
      </c>
      <c r="C358" s="322">
        <v>17</v>
      </c>
      <c r="D358" s="323"/>
      <c r="E358" s="63"/>
    </row>
    <row r="359" ht="25" customHeight="1" spans="1:5">
      <c r="A359" s="316">
        <v>2040802</v>
      </c>
      <c r="B359" s="316" t="s">
        <v>103</v>
      </c>
      <c r="C359" s="322">
        <v>0</v>
      </c>
      <c r="D359" s="323"/>
      <c r="E359" s="63"/>
    </row>
    <row r="360" ht="25" customHeight="1" spans="1:5">
      <c r="A360" s="316">
        <v>2040803</v>
      </c>
      <c r="B360" s="316" t="s">
        <v>104</v>
      </c>
      <c r="C360" s="322">
        <v>0</v>
      </c>
      <c r="D360" s="323"/>
      <c r="E360" s="63"/>
    </row>
    <row r="361" ht="25" customHeight="1" spans="1:5">
      <c r="A361" s="316">
        <v>2040804</v>
      </c>
      <c r="B361" s="316" t="s">
        <v>316</v>
      </c>
      <c r="C361" s="322">
        <v>0</v>
      </c>
      <c r="D361" s="323"/>
      <c r="E361" s="63"/>
    </row>
    <row r="362" ht="25" customHeight="1" spans="1:5">
      <c r="A362" s="316">
        <v>2040805</v>
      </c>
      <c r="B362" s="316" t="s">
        <v>317</v>
      </c>
      <c r="C362" s="322">
        <v>27</v>
      </c>
      <c r="D362" s="323"/>
      <c r="E362" s="63"/>
    </row>
    <row r="363" ht="25" customHeight="1" spans="1:5">
      <c r="A363" s="316">
        <v>2040806</v>
      </c>
      <c r="B363" s="316" t="s">
        <v>318</v>
      </c>
      <c r="C363" s="322">
        <v>0</v>
      </c>
      <c r="D363" s="323"/>
      <c r="E363" s="63"/>
    </row>
    <row r="364" ht="25" customHeight="1" spans="1:5">
      <c r="A364" s="316">
        <v>2040807</v>
      </c>
      <c r="B364" s="316" t="s">
        <v>143</v>
      </c>
      <c r="C364" s="322">
        <v>0</v>
      </c>
      <c r="D364" s="323"/>
      <c r="E364" s="63"/>
    </row>
    <row r="365" ht="25" customHeight="1" spans="1:5">
      <c r="A365" s="316">
        <v>2040850</v>
      </c>
      <c r="B365" s="316" t="s">
        <v>111</v>
      </c>
      <c r="C365" s="322">
        <v>0</v>
      </c>
      <c r="D365" s="323"/>
      <c r="E365" s="63"/>
    </row>
    <row r="366" ht="25" customHeight="1" spans="1:5">
      <c r="A366" s="316">
        <v>2040899</v>
      </c>
      <c r="B366" s="316" t="s">
        <v>319</v>
      </c>
      <c r="C366" s="322">
        <v>37</v>
      </c>
      <c r="D366" s="323"/>
      <c r="E366" s="63"/>
    </row>
    <row r="367" ht="25" customHeight="1" spans="1:5">
      <c r="A367" s="316">
        <v>20409</v>
      </c>
      <c r="B367" s="319" t="s">
        <v>320</v>
      </c>
      <c r="C367" s="320">
        <f>SUM(C368:C374)</f>
        <v>0</v>
      </c>
      <c r="D367" s="327"/>
      <c r="E367" s="63"/>
    </row>
    <row r="368" ht="25" customHeight="1" spans="1:5">
      <c r="A368" s="316">
        <v>2040901</v>
      </c>
      <c r="B368" s="316" t="s">
        <v>102</v>
      </c>
      <c r="C368" s="322">
        <v>0</v>
      </c>
      <c r="D368" s="323"/>
      <c r="E368" s="63"/>
    </row>
    <row r="369" ht="25" customHeight="1" spans="1:5">
      <c r="A369" s="316">
        <v>2040902</v>
      </c>
      <c r="B369" s="316" t="s">
        <v>103</v>
      </c>
      <c r="C369" s="322">
        <v>0</v>
      </c>
      <c r="D369" s="323"/>
      <c r="E369" s="63"/>
    </row>
    <row r="370" ht="25" customHeight="1" spans="1:5">
      <c r="A370" s="316">
        <v>2040903</v>
      </c>
      <c r="B370" s="316" t="s">
        <v>104</v>
      </c>
      <c r="C370" s="322">
        <v>0</v>
      </c>
      <c r="D370" s="323"/>
      <c r="E370" s="63"/>
    </row>
    <row r="371" ht="25" customHeight="1" spans="1:5">
      <c r="A371" s="316">
        <v>2040904</v>
      </c>
      <c r="B371" s="316" t="s">
        <v>321</v>
      </c>
      <c r="C371" s="322">
        <v>0</v>
      </c>
      <c r="D371" s="323"/>
      <c r="E371" s="63"/>
    </row>
    <row r="372" ht="25" customHeight="1" spans="1:5">
      <c r="A372" s="316">
        <v>2040905</v>
      </c>
      <c r="B372" s="316" t="s">
        <v>322</v>
      </c>
      <c r="C372" s="322">
        <v>0</v>
      </c>
      <c r="D372" s="323"/>
      <c r="E372" s="63"/>
    </row>
    <row r="373" ht="25" customHeight="1" spans="1:5">
      <c r="A373" s="316">
        <v>2040950</v>
      </c>
      <c r="B373" s="316" t="s">
        <v>111</v>
      </c>
      <c r="C373" s="322">
        <v>0</v>
      </c>
      <c r="D373" s="323"/>
      <c r="E373" s="63"/>
    </row>
    <row r="374" ht="25" customHeight="1" spans="1:5">
      <c r="A374" s="316">
        <v>2040999</v>
      </c>
      <c r="B374" s="316" t="s">
        <v>323</v>
      </c>
      <c r="C374" s="322">
        <v>0</v>
      </c>
      <c r="D374" s="323"/>
      <c r="E374" s="63"/>
    </row>
    <row r="375" ht="25" customHeight="1" spans="1:5">
      <c r="A375" s="316">
        <v>20410</v>
      </c>
      <c r="B375" s="319" t="s">
        <v>324</v>
      </c>
      <c r="C375" s="320">
        <f>SUM(C376:C380)</f>
        <v>0</v>
      </c>
      <c r="D375" s="327"/>
      <c r="E375" s="63"/>
    </row>
    <row r="376" ht="25" customHeight="1" spans="1:5">
      <c r="A376" s="316">
        <v>2041001</v>
      </c>
      <c r="B376" s="316" t="s">
        <v>102</v>
      </c>
      <c r="C376" s="322">
        <v>0</v>
      </c>
      <c r="D376" s="323"/>
      <c r="E376" s="63"/>
    </row>
    <row r="377" ht="25" customHeight="1" spans="1:5">
      <c r="A377" s="316">
        <v>2041002</v>
      </c>
      <c r="B377" s="316" t="s">
        <v>103</v>
      </c>
      <c r="C377" s="322">
        <v>0</v>
      </c>
      <c r="D377" s="323"/>
      <c r="E377" s="63"/>
    </row>
    <row r="378" ht="25" customHeight="1" spans="1:5">
      <c r="A378" s="316">
        <v>2041006</v>
      </c>
      <c r="B378" s="316" t="s">
        <v>143</v>
      </c>
      <c r="C378" s="322">
        <v>0</v>
      </c>
      <c r="D378" s="323"/>
      <c r="E378" s="63"/>
    </row>
    <row r="379" ht="25" customHeight="1" spans="1:5">
      <c r="A379" s="316">
        <v>2041007</v>
      </c>
      <c r="B379" s="316" t="s">
        <v>325</v>
      </c>
      <c r="C379" s="322">
        <v>0</v>
      </c>
      <c r="D379" s="323"/>
      <c r="E379" s="63"/>
    </row>
    <row r="380" ht="25" customHeight="1" spans="1:5">
      <c r="A380" s="316">
        <v>2041099</v>
      </c>
      <c r="B380" s="316" t="s">
        <v>326</v>
      </c>
      <c r="C380" s="322">
        <v>0</v>
      </c>
      <c r="D380" s="323"/>
      <c r="E380" s="63"/>
    </row>
    <row r="381" ht="25" customHeight="1" spans="1:5">
      <c r="A381" s="316">
        <v>20499</v>
      </c>
      <c r="B381" s="319" t="s">
        <v>327</v>
      </c>
      <c r="C381" s="320">
        <f>SUM(C382:C383)</f>
        <v>64</v>
      </c>
      <c r="D381" s="324">
        <v>5700</v>
      </c>
      <c r="E381" s="63"/>
    </row>
    <row r="382" ht="25" customHeight="1" spans="1:5">
      <c r="A382" s="316">
        <v>2049902</v>
      </c>
      <c r="B382" s="316" t="s">
        <v>328</v>
      </c>
      <c r="C382" s="322">
        <v>0</v>
      </c>
      <c r="D382" s="323"/>
      <c r="E382" s="63"/>
    </row>
    <row r="383" ht="25" customHeight="1" spans="1:5">
      <c r="A383" s="316">
        <v>2049999</v>
      </c>
      <c r="B383" s="316" t="s">
        <v>329</v>
      </c>
      <c r="C383" s="322">
        <v>64</v>
      </c>
      <c r="D383" s="323">
        <v>5700</v>
      </c>
      <c r="E383" s="63"/>
    </row>
    <row r="384" ht="25" customHeight="1" spans="1:5">
      <c r="A384" s="316">
        <v>205</v>
      </c>
      <c r="B384" s="319" t="s">
        <v>330</v>
      </c>
      <c r="C384" s="320">
        <f>SUM(C385,C390,C397,C403,C409,C413,C417,C421,C427,C434)</f>
        <v>57437</v>
      </c>
      <c r="D384" s="321">
        <f>D385+D390+D397+D403+D417+D421+D427+D434</f>
        <v>53126</v>
      </c>
      <c r="E384" s="63"/>
    </row>
    <row r="385" ht="25" customHeight="1" spans="1:5">
      <c r="A385" s="316">
        <v>20501</v>
      </c>
      <c r="B385" s="319" t="s">
        <v>331</v>
      </c>
      <c r="C385" s="320">
        <f>SUM(C386:C389)</f>
        <v>1141</v>
      </c>
      <c r="D385" s="324">
        <f>D386+D387+D388+D389</f>
        <v>705</v>
      </c>
      <c r="E385" s="63"/>
    </row>
    <row r="386" ht="25" customHeight="1" spans="1:5">
      <c r="A386" s="316">
        <v>2050101</v>
      </c>
      <c r="B386" s="316" t="s">
        <v>102</v>
      </c>
      <c r="C386" s="322">
        <v>1105</v>
      </c>
      <c r="D386" s="323">
        <v>705</v>
      </c>
      <c r="E386" s="63"/>
    </row>
    <row r="387" ht="25" customHeight="1" spans="1:5">
      <c r="A387" s="316">
        <v>2050102</v>
      </c>
      <c r="B387" s="316" t="s">
        <v>103</v>
      </c>
      <c r="C387" s="322">
        <v>0</v>
      </c>
      <c r="D387" s="323"/>
      <c r="E387" s="63"/>
    </row>
    <row r="388" ht="25" customHeight="1" spans="1:5">
      <c r="A388" s="316">
        <v>2050103</v>
      </c>
      <c r="B388" s="316" t="s">
        <v>104</v>
      </c>
      <c r="C388" s="322">
        <v>0</v>
      </c>
      <c r="D388" s="323"/>
      <c r="E388" s="63"/>
    </row>
    <row r="389" ht="25" customHeight="1" spans="1:5">
      <c r="A389" s="316">
        <v>2050199</v>
      </c>
      <c r="B389" s="316" t="s">
        <v>332</v>
      </c>
      <c r="C389" s="322">
        <v>36</v>
      </c>
      <c r="D389" s="323"/>
      <c r="E389" s="63"/>
    </row>
    <row r="390" ht="25" customHeight="1" spans="1:5">
      <c r="A390" s="316">
        <v>20502</v>
      </c>
      <c r="B390" s="319" t="s">
        <v>333</v>
      </c>
      <c r="C390" s="320">
        <f>SUM(C391:C396)</f>
        <v>53106</v>
      </c>
      <c r="D390" s="324">
        <f>D391+D392+D393+D394+D395+D396</f>
        <v>50304</v>
      </c>
      <c r="E390" s="63"/>
    </row>
    <row r="391" ht="25" customHeight="1" spans="1:5">
      <c r="A391" s="316">
        <v>2050201</v>
      </c>
      <c r="B391" s="316" t="s">
        <v>334</v>
      </c>
      <c r="C391" s="322">
        <v>1186</v>
      </c>
      <c r="D391" s="323">
        <v>1554</v>
      </c>
      <c r="E391" s="63"/>
    </row>
    <row r="392" ht="25" customHeight="1" spans="1:5">
      <c r="A392" s="316">
        <v>2050202</v>
      </c>
      <c r="B392" s="316" t="s">
        <v>335</v>
      </c>
      <c r="C392" s="322">
        <v>9447</v>
      </c>
      <c r="D392" s="323">
        <v>21161</v>
      </c>
      <c r="E392" s="63"/>
    </row>
    <row r="393" ht="25" customHeight="1" spans="1:5">
      <c r="A393" s="316">
        <v>2050203</v>
      </c>
      <c r="B393" s="316" t="s">
        <v>336</v>
      </c>
      <c r="C393" s="322">
        <v>7024</v>
      </c>
      <c r="D393" s="323">
        <v>15071</v>
      </c>
      <c r="E393" s="63"/>
    </row>
    <row r="394" ht="25" customHeight="1" spans="1:5">
      <c r="A394" s="316">
        <v>2050204</v>
      </c>
      <c r="B394" s="316" t="s">
        <v>337</v>
      </c>
      <c r="C394" s="322">
        <v>3021</v>
      </c>
      <c r="D394" s="323">
        <v>7359</v>
      </c>
      <c r="E394" s="63"/>
    </row>
    <row r="395" ht="25" customHeight="1" spans="1:5">
      <c r="A395" s="316">
        <v>2050205</v>
      </c>
      <c r="B395" s="316" t="s">
        <v>338</v>
      </c>
      <c r="C395" s="322">
        <v>0</v>
      </c>
      <c r="D395" s="323"/>
      <c r="E395" s="63"/>
    </row>
    <row r="396" ht="25" customHeight="1" spans="1:5">
      <c r="A396" s="316">
        <v>2050299</v>
      </c>
      <c r="B396" s="316" t="s">
        <v>339</v>
      </c>
      <c r="C396" s="322">
        <v>32428</v>
      </c>
      <c r="D396" s="323">
        <v>5159</v>
      </c>
      <c r="E396" s="63"/>
    </row>
    <row r="397" ht="25" customHeight="1" spans="1:5">
      <c r="A397" s="316">
        <v>20503</v>
      </c>
      <c r="B397" s="319" t="s">
        <v>340</v>
      </c>
      <c r="C397" s="320">
        <f>SUM(C398:C402)</f>
        <v>806</v>
      </c>
      <c r="D397" s="324">
        <v>778</v>
      </c>
      <c r="E397" s="63"/>
    </row>
    <row r="398" ht="25" customHeight="1" spans="1:5">
      <c r="A398" s="316">
        <v>2050301</v>
      </c>
      <c r="B398" s="316" t="s">
        <v>341</v>
      </c>
      <c r="C398" s="322">
        <v>0</v>
      </c>
      <c r="D398" s="323"/>
      <c r="E398" s="63"/>
    </row>
    <row r="399" ht="25" customHeight="1" spans="1:5">
      <c r="A399" s="316">
        <v>2050302</v>
      </c>
      <c r="B399" s="316" t="s">
        <v>342</v>
      </c>
      <c r="C399" s="322">
        <v>794</v>
      </c>
      <c r="D399" s="323">
        <v>778</v>
      </c>
      <c r="E399" s="63"/>
    </row>
    <row r="400" ht="25" customHeight="1" spans="1:5">
      <c r="A400" s="316">
        <v>2050303</v>
      </c>
      <c r="B400" s="316" t="s">
        <v>343</v>
      </c>
      <c r="C400" s="322">
        <v>0</v>
      </c>
      <c r="D400" s="323"/>
      <c r="E400" s="63"/>
    </row>
    <row r="401" ht="25" customHeight="1" spans="1:5">
      <c r="A401" s="316">
        <v>2050305</v>
      </c>
      <c r="B401" s="316" t="s">
        <v>344</v>
      </c>
      <c r="C401" s="322">
        <v>0</v>
      </c>
      <c r="D401" s="323"/>
      <c r="E401" s="63"/>
    </row>
    <row r="402" ht="25" customHeight="1" spans="1:5">
      <c r="A402" s="316">
        <v>2050399</v>
      </c>
      <c r="B402" s="316" t="s">
        <v>345</v>
      </c>
      <c r="C402" s="322">
        <v>12</v>
      </c>
      <c r="D402" s="323"/>
      <c r="E402" s="63"/>
    </row>
    <row r="403" ht="25" customHeight="1" spans="1:5">
      <c r="A403" s="316">
        <v>20504</v>
      </c>
      <c r="B403" s="319" t="s">
        <v>346</v>
      </c>
      <c r="C403" s="320">
        <f>SUM(C404:C408)</f>
        <v>12</v>
      </c>
      <c r="D403" s="327"/>
      <c r="E403" s="63"/>
    </row>
    <row r="404" ht="25" customHeight="1" spans="1:5">
      <c r="A404" s="316">
        <v>2050401</v>
      </c>
      <c r="B404" s="316" t="s">
        <v>347</v>
      </c>
      <c r="C404" s="322">
        <v>0</v>
      </c>
      <c r="D404" s="323"/>
      <c r="E404" s="63"/>
    </row>
    <row r="405" ht="25" customHeight="1" spans="1:5">
      <c r="A405" s="316">
        <v>2050402</v>
      </c>
      <c r="B405" s="316" t="s">
        <v>348</v>
      </c>
      <c r="C405" s="322">
        <v>0</v>
      </c>
      <c r="D405" s="323"/>
      <c r="E405" s="63"/>
    </row>
    <row r="406" ht="25" customHeight="1" spans="1:5">
      <c r="A406" s="316">
        <v>2050403</v>
      </c>
      <c r="B406" s="316" t="s">
        <v>349</v>
      </c>
      <c r="C406" s="322">
        <v>12</v>
      </c>
      <c r="D406" s="323"/>
      <c r="E406" s="63"/>
    </row>
    <row r="407" ht="25" customHeight="1" spans="1:5">
      <c r="A407" s="316">
        <v>2050404</v>
      </c>
      <c r="B407" s="316" t="s">
        <v>350</v>
      </c>
      <c r="C407" s="322">
        <v>0</v>
      </c>
      <c r="D407" s="323"/>
      <c r="E407" s="63"/>
    </row>
    <row r="408" ht="25" customHeight="1" spans="1:5">
      <c r="A408" s="316">
        <v>2050499</v>
      </c>
      <c r="B408" s="316" t="s">
        <v>351</v>
      </c>
      <c r="C408" s="322">
        <v>0</v>
      </c>
      <c r="D408" s="323"/>
      <c r="E408" s="63"/>
    </row>
    <row r="409" ht="25" customHeight="1" spans="1:5">
      <c r="A409" s="316">
        <v>20505</v>
      </c>
      <c r="B409" s="319" t="s">
        <v>352</v>
      </c>
      <c r="C409" s="320">
        <f>SUM(C410:C412)</f>
        <v>0</v>
      </c>
      <c r="D409" s="327"/>
      <c r="E409" s="63"/>
    </row>
    <row r="410" ht="25" customHeight="1" spans="1:5">
      <c r="A410" s="316">
        <v>2050501</v>
      </c>
      <c r="B410" s="316" t="s">
        <v>353</v>
      </c>
      <c r="C410" s="322">
        <v>0</v>
      </c>
      <c r="D410" s="323"/>
      <c r="E410" s="63"/>
    </row>
    <row r="411" ht="25" customHeight="1" spans="1:5">
      <c r="A411" s="316">
        <v>2050502</v>
      </c>
      <c r="B411" s="316" t="s">
        <v>354</v>
      </c>
      <c r="C411" s="322">
        <v>0</v>
      </c>
      <c r="D411" s="323"/>
      <c r="E411" s="63"/>
    </row>
    <row r="412" ht="25" customHeight="1" spans="1:5">
      <c r="A412" s="316">
        <v>2050599</v>
      </c>
      <c r="B412" s="316" t="s">
        <v>355</v>
      </c>
      <c r="C412" s="322">
        <v>0</v>
      </c>
      <c r="D412" s="323"/>
      <c r="E412" s="63"/>
    </row>
    <row r="413" ht="25" customHeight="1" spans="1:5">
      <c r="A413" s="316">
        <v>20506</v>
      </c>
      <c r="B413" s="319" t="s">
        <v>356</v>
      </c>
      <c r="C413" s="320">
        <f>SUM(C414:C416)</f>
        <v>0</v>
      </c>
      <c r="D413" s="327"/>
      <c r="E413" s="63"/>
    </row>
    <row r="414" ht="25" customHeight="1" spans="1:5">
      <c r="A414" s="316">
        <v>2050601</v>
      </c>
      <c r="B414" s="316" t="s">
        <v>357</v>
      </c>
      <c r="C414" s="322">
        <v>0</v>
      </c>
      <c r="D414" s="323"/>
      <c r="E414" s="63"/>
    </row>
    <row r="415" ht="25" customHeight="1" spans="1:5">
      <c r="A415" s="316">
        <v>2050602</v>
      </c>
      <c r="B415" s="316" t="s">
        <v>358</v>
      </c>
      <c r="C415" s="322">
        <v>0</v>
      </c>
      <c r="D415" s="323"/>
      <c r="E415" s="63"/>
    </row>
    <row r="416" ht="25" customHeight="1" spans="1:5">
      <c r="A416" s="316">
        <v>2050699</v>
      </c>
      <c r="B416" s="316" t="s">
        <v>359</v>
      </c>
      <c r="C416" s="322">
        <v>0</v>
      </c>
      <c r="D416" s="323"/>
      <c r="E416" s="63"/>
    </row>
    <row r="417" ht="25" customHeight="1" spans="1:5">
      <c r="A417" s="316">
        <v>20507</v>
      </c>
      <c r="B417" s="319" t="s">
        <v>360</v>
      </c>
      <c r="C417" s="320">
        <f>SUM(C418:C420)</f>
        <v>54</v>
      </c>
      <c r="D417" s="324">
        <v>134</v>
      </c>
      <c r="E417" s="63"/>
    </row>
    <row r="418" ht="25" customHeight="1" spans="1:5">
      <c r="A418" s="316">
        <v>2050701</v>
      </c>
      <c r="B418" s="316" t="s">
        <v>361</v>
      </c>
      <c r="C418" s="322">
        <v>54</v>
      </c>
      <c r="D418" s="323">
        <v>134</v>
      </c>
      <c r="E418" s="63"/>
    </row>
    <row r="419" ht="25" customHeight="1" spans="1:5">
      <c r="A419" s="316">
        <v>2050702</v>
      </c>
      <c r="B419" s="316" t="s">
        <v>362</v>
      </c>
      <c r="C419" s="322">
        <v>0</v>
      </c>
      <c r="D419" s="323"/>
      <c r="E419" s="63"/>
    </row>
    <row r="420" ht="25" customHeight="1" spans="1:5">
      <c r="A420" s="316">
        <v>2050799</v>
      </c>
      <c r="B420" s="316" t="s">
        <v>363</v>
      </c>
      <c r="C420" s="322">
        <v>0</v>
      </c>
      <c r="D420" s="323"/>
      <c r="E420" s="63"/>
    </row>
    <row r="421" ht="25" customHeight="1" spans="1:5">
      <c r="A421" s="316">
        <v>20508</v>
      </c>
      <c r="B421" s="319" t="s">
        <v>364</v>
      </c>
      <c r="C421" s="320">
        <f>SUM(C422:C426)</f>
        <v>1301</v>
      </c>
      <c r="D421" s="324">
        <v>455</v>
      </c>
      <c r="E421" s="63"/>
    </row>
    <row r="422" ht="25" customHeight="1" spans="1:5">
      <c r="A422" s="316">
        <v>2050801</v>
      </c>
      <c r="B422" s="316" t="s">
        <v>365</v>
      </c>
      <c r="C422" s="322">
        <v>275</v>
      </c>
      <c r="D422" s="323">
        <v>177</v>
      </c>
      <c r="E422" s="63"/>
    </row>
    <row r="423" ht="25" customHeight="1" spans="1:5">
      <c r="A423" s="316">
        <v>2050802</v>
      </c>
      <c r="B423" s="316" t="s">
        <v>366</v>
      </c>
      <c r="C423" s="322">
        <v>306</v>
      </c>
      <c r="D423" s="323">
        <v>278</v>
      </c>
      <c r="E423" s="63"/>
    </row>
    <row r="424" ht="25" customHeight="1" spans="1:5">
      <c r="A424" s="316">
        <v>2050803</v>
      </c>
      <c r="B424" s="316" t="s">
        <v>367</v>
      </c>
      <c r="C424" s="322">
        <v>0</v>
      </c>
      <c r="D424" s="323"/>
      <c r="E424" s="63"/>
    </row>
    <row r="425" ht="25" customHeight="1" spans="1:5">
      <c r="A425" s="316">
        <v>2050804</v>
      </c>
      <c r="B425" s="316" t="s">
        <v>368</v>
      </c>
      <c r="C425" s="322">
        <v>0</v>
      </c>
      <c r="D425" s="323"/>
      <c r="E425" s="63"/>
    </row>
    <row r="426" ht="25" customHeight="1" spans="1:5">
      <c r="A426" s="316">
        <v>2050899</v>
      </c>
      <c r="B426" s="316" t="s">
        <v>369</v>
      </c>
      <c r="C426" s="322">
        <v>720</v>
      </c>
      <c r="D426" s="323"/>
      <c r="E426" s="63"/>
    </row>
    <row r="427" ht="25" customHeight="1" spans="1:5">
      <c r="A427" s="316">
        <v>20509</v>
      </c>
      <c r="B427" s="319" t="s">
        <v>370</v>
      </c>
      <c r="C427" s="320">
        <f>SUM(C428:C433)</f>
        <v>418</v>
      </c>
      <c r="D427" s="324">
        <v>750</v>
      </c>
      <c r="E427" s="63"/>
    </row>
    <row r="428" ht="25" customHeight="1" spans="1:5">
      <c r="A428" s="316">
        <v>2050901</v>
      </c>
      <c r="B428" s="316" t="s">
        <v>371</v>
      </c>
      <c r="C428" s="322">
        <v>0</v>
      </c>
      <c r="D428" s="323"/>
      <c r="E428" s="63"/>
    </row>
    <row r="429" ht="25" customHeight="1" spans="1:5">
      <c r="A429" s="316">
        <v>2050902</v>
      </c>
      <c r="B429" s="316" t="s">
        <v>372</v>
      </c>
      <c r="C429" s="322">
        <v>0</v>
      </c>
      <c r="D429" s="323"/>
      <c r="E429" s="63"/>
    </row>
    <row r="430" ht="25" customHeight="1" spans="1:5">
      <c r="A430" s="316">
        <v>2050903</v>
      </c>
      <c r="B430" s="316" t="s">
        <v>373</v>
      </c>
      <c r="C430" s="322">
        <v>0</v>
      </c>
      <c r="D430" s="323"/>
      <c r="E430" s="63"/>
    </row>
    <row r="431" ht="25" customHeight="1" spans="1:5">
      <c r="A431" s="316">
        <v>2050904</v>
      </c>
      <c r="B431" s="316" t="s">
        <v>374</v>
      </c>
      <c r="C431" s="322">
        <v>0</v>
      </c>
      <c r="D431" s="323"/>
      <c r="E431" s="63"/>
    </row>
    <row r="432" ht="25" customHeight="1" spans="1:5">
      <c r="A432" s="316">
        <v>2050905</v>
      </c>
      <c r="B432" s="316" t="s">
        <v>375</v>
      </c>
      <c r="C432" s="322">
        <v>0</v>
      </c>
      <c r="D432" s="323"/>
      <c r="E432" s="63"/>
    </row>
    <row r="433" ht="25" customHeight="1" spans="1:5">
      <c r="A433" s="316">
        <v>2050999</v>
      </c>
      <c r="B433" s="316" t="s">
        <v>376</v>
      </c>
      <c r="C433" s="322">
        <v>418</v>
      </c>
      <c r="D433" s="323">
        <v>750</v>
      </c>
      <c r="E433" s="63"/>
    </row>
    <row r="434" ht="25" customHeight="1" spans="1:5">
      <c r="A434" s="316">
        <v>20599</v>
      </c>
      <c r="B434" s="319" t="s">
        <v>377</v>
      </c>
      <c r="C434" s="320">
        <f>C435</f>
        <v>599</v>
      </c>
      <c r="D434" s="321"/>
      <c r="E434" s="63"/>
    </row>
    <row r="435" ht="25" customHeight="1" spans="1:5">
      <c r="A435" s="316">
        <v>2059999</v>
      </c>
      <c r="B435" s="316" t="s">
        <v>378</v>
      </c>
      <c r="C435" s="322">
        <v>599</v>
      </c>
      <c r="D435" s="325"/>
      <c r="E435" s="63"/>
    </row>
    <row r="436" ht="25" customHeight="1" spans="1:5">
      <c r="A436" s="316">
        <v>206</v>
      </c>
      <c r="B436" s="319" t="s">
        <v>379</v>
      </c>
      <c r="C436" s="320">
        <f>SUM(C437,C442,C451,C457,C462,C467,C472,C479,C483,C487)</f>
        <v>5778</v>
      </c>
      <c r="D436" s="321">
        <f>D437+D487</f>
        <v>1672</v>
      </c>
      <c r="E436" s="63"/>
    </row>
    <row r="437" ht="25" customHeight="1" spans="1:5">
      <c r="A437" s="316">
        <v>20601</v>
      </c>
      <c r="B437" s="319" t="s">
        <v>380</v>
      </c>
      <c r="C437" s="320">
        <f>SUM(C438:C441)</f>
        <v>2000</v>
      </c>
      <c r="D437" s="324">
        <f>D438+D441</f>
        <v>84</v>
      </c>
      <c r="E437" s="63"/>
    </row>
    <row r="438" ht="25" customHeight="1" spans="1:5">
      <c r="A438" s="316">
        <v>2060101</v>
      </c>
      <c r="B438" s="316" t="s">
        <v>102</v>
      </c>
      <c r="C438" s="322">
        <v>0</v>
      </c>
      <c r="D438" s="323">
        <v>80</v>
      </c>
      <c r="E438" s="63"/>
    </row>
    <row r="439" ht="25" customHeight="1" spans="1:5">
      <c r="A439" s="316">
        <v>2060102</v>
      </c>
      <c r="B439" s="316" t="s">
        <v>103</v>
      </c>
      <c r="C439" s="322">
        <v>0</v>
      </c>
      <c r="D439" s="323"/>
      <c r="E439" s="63"/>
    </row>
    <row r="440" ht="25" customHeight="1" spans="1:5">
      <c r="A440" s="316">
        <v>2060103</v>
      </c>
      <c r="B440" s="316" t="s">
        <v>104</v>
      </c>
      <c r="C440" s="322">
        <v>0</v>
      </c>
      <c r="D440" s="323"/>
      <c r="E440" s="63"/>
    </row>
    <row r="441" ht="25" customHeight="1" spans="1:5">
      <c r="A441" s="316">
        <v>2060199</v>
      </c>
      <c r="B441" s="316" t="s">
        <v>381</v>
      </c>
      <c r="C441" s="322">
        <v>2000</v>
      </c>
      <c r="D441" s="323">
        <v>4</v>
      </c>
      <c r="E441" s="63"/>
    </row>
    <row r="442" ht="25" customHeight="1" spans="1:5">
      <c r="A442" s="316">
        <v>20602</v>
      </c>
      <c r="B442" s="319" t="s">
        <v>382</v>
      </c>
      <c r="C442" s="320">
        <f>SUM(C443:C450)</f>
        <v>0</v>
      </c>
      <c r="D442" s="327"/>
      <c r="E442" s="63"/>
    </row>
    <row r="443" ht="25" customHeight="1" spans="1:5">
      <c r="A443" s="316">
        <v>2060201</v>
      </c>
      <c r="B443" s="316" t="s">
        <v>383</v>
      </c>
      <c r="C443" s="322">
        <v>0</v>
      </c>
      <c r="D443" s="323"/>
      <c r="E443" s="63"/>
    </row>
    <row r="444" ht="25" customHeight="1" spans="1:5">
      <c r="A444" s="316">
        <v>2060203</v>
      </c>
      <c r="B444" s="316" t="s">
        <v>384</v>
      </c>
      <c r="C444" s="322">
        <v>0</v>
      </c>
      <c r="D444" s="323"/>
      <c r="E444" s="63"/>
    </row>
    <row r="445" ht="25" customHeight="1" spans="1:5">
      <c r="A445" s="316">
        <v>2060204</v>
      </c>
      <c r="B445" s="316" t="s">
        <v>385</v>
      </c>
      <c r="C445" s="322">
        <v>0</v>
      </c>
      <c r="D445" s="323"/>
      <c r="E445" s="63"/>
    </row>
    <row r="446" ht="25" customHeight="1" spans="1:5">
      <c r="A446" s="316">
        <v>2060205</v>
      </c>
      <c r="B446" s="316" t="s">
        <v>386</v>
      </c>
      <c r="C446" s="322">
        <v>0</v>
      </c>
      <c r="D446" s="323"/>
      <c r="E446" s="63"/>
    </row>
    <row r="447" ht="25" customHeight="1" spans="1:5">
      <c r="A447" s="316">
        <v>2060206</v>
      </c>
      <c r="B447" s="316" t="s">
        <v>387</v>
      </c>
      <c r="C447" s="322">
        <v>0</v>
      </c>
      <c r="D447" s="323"/>
      <c r="E447" s="63"/>
    </row>
    <row r="448" ht="25" customHeight="1" spans="1:5">
      <c r="A448" s="316">
        <v>2060207</v>
      </c>
      <c r="B448" s="316" t="s">
        <v>388</v>
      </c>
      <c r="C448" s="322">
        <v>0</v>
      </c>
      <c r="D448" s="323"/>
      <c r="E448" s="63"/>
    </row>
    <row r="449" ht="25" customHeight="1" spans="1:5">
      <c r="A449" s="316">
        <v>2060208</v>
      </c>
      <c r="B449" s="316" t="s">
        <v>389</v>
      </c>
      <c r="C449" s="322">
        <v>0</v>
      </c>
      <c r="D449" s="323"/>
      <c r="E449" s="63"/>
    </row>
    <row r="450" ht="25" customHeight="1" spans="1:5">
      <c r="A450" s="316">
        <v>2060299</v>
      </c>
      <c r="B450" s="316" t="s">
        <v>390</v>
      </c>
      <c r="C450" s="322">
        <v>0</v>
      </c>
      <c r="D450" s="323"/>
      <c r="E450" s="63"/>
    </row>
    <row r="451" ht="25" customHeight="1" spans="1:5">
      <c r="A451" s="316">
        <v>20603</v>
      </c>
      <c r="B451" s="319" t="s">
        <v>391</v>
      </c>
      <c r="C451" s="320">
        <f>SUM(C452:C456)</f>
        <v>0</v>
      </c>
      <c r="D451" s="327"/>
      <c r="E451" s="63"/>
    </row>
    <row r="452" ht="25" customHeight="1" spans="1:5">
      <c r="A452" s="316">
        <v>2060301</v>
      </c>
      <c r="B452" s="316" t="s">
        <v>383</v>
      </c>
      <c r="C452" s="322">
        <v>0</v>
      </c>
      <c r="D452" s="323"/>
      <c r="E452" s="63"/>
    </row>
    <row r="453" ht="25" customHeight="1" spans="1:5">
      <c r="A453" s="316">
        <v>2060302</v>
      </c>
      <c r="B453" s="316" t="s">
        <v>392</v>
      </c>
      <c r="C453" s="322">
        <v>0</v>
      </c>
      <c r="D453" s="323"/>
      <c r="E453" s="63"/>
    </row>
    <row r="454" ht="25" customHeight="1" spans="1:5">
      <c r="A454" s="316">
        <v>2060303</v>
      </c>
      <c r="B454" s="316" t="s">
        <v>393</v>
      </c>
      <c r="C454" s="322">
        <v>0</v>
      </c>
      <c r="D454" s="323"/>
      <c r="E454" s="63"/>
    </row>
    <row r="455" ht="25" customHeight="1" spans="1:5">
      <c r="A455" s="316">
        <v>2060304</v>
      </c>
      <c r="B455" s="316" t="s">
        <v>394</v>
      </c>
      <c r="C455" s="322">
        <v>0</v>
      </c>
      <c r="D455" s="323"/>
      <c r="E455" s="63"/>
    </row>
    <row r="456" ht="25" customHeight="1" spans="1:5">
      <c r="A456" s="316">
        <v>2060399</v>
      </c>
      <c r="B456" s="316" t="s">
        <v>395</v>
      </c>
      <c r="C456" s="322">
        <v>0</v>
      </c>
      <c r="D456" s="323"/>
      <c r="E456" s="63"/>
    </row>
    <row r="457" ht="25" customHeight="1" spans="1:5">
      <c r="A457" s="316">
        <v>20604</v>
      </c>
      <c r="B457" s="319" t="s">
        <v>396</v>
      </c>
      <c r="C457" s="320">
        <f>SUM(C458:C461)</f>
        <v>50</v>
      </c>
      <c r="D457" s="327"/>
      <c r="E457" s="63"/>
    </row>
    <row r="458" ht="25" customHeight="1" spans="1:5">
      <c r="A458" s="316">
        <v>2060401</v>
      </c>
      <c r="B458" s="316" t="s">
        <v>383</v>
      </c>
      <c r="C458" s="322">
        <v>0</v>
      </c>
      <c r="D458" s="323"/>
      <c r="E458" s="63"/>
    </row>
    <row r="459" ht="25" customHeight="1" spans="1:5">
      <c r="A459" s="316">
        <v>2060404</v>
      </c>
      <c r="B459" s="316" t="s">
        <v>397</v>
      </c>
      <c r="C459" s="322">
        <v>20</v>
      </c>
      <c r="D459" s="323"/>
      <c r="E459" s="63"/>
    </row>
    <row r="460" ht="25" customHeight="1" spans="1:5">
      <c r="A460" s="316">
        <v>2060405</v>
      </c>
      <c r="B460" s="316" t="s">
        <v>398</v>
      </c>
      <c r="C460" s="322">
        <v>0</v>
      </c>
      <c r="D460" s="323"/>
      <c r="E460" s="63"/>
    </row>
    <row r="461" ht="25" customHeight="1" spans="1:5">
      <c r="A461" s="316">
        <v>2060499</v>
      </c>
      <c r="B461" s="316" t="s">
        <v>399</v>
      </c>
      <c r="C461" s="322">
        <v>30</v>
      </c>
      <c r="D461" s="323"/>
      <c r="E461" s="63"/>
    </row>
    <row r="462" ht="25" customHeight="1" spans="1:5">
      <c r="A462" s="316">
        <v>20605</v>
      </c>
      <c r="B462" s="319" t="s">
        <v>400</v>
      </c>
      <c r="C462" s="320">
        <f>SUM(C463:C466)</f>
        <v>384</v>
      </c>
      <c r="D462" s="327"/>
      <c r="E462" s="63"/>
    </row>
    <row r="463" ht="25" customHeight="1" spans="1:5">
      <c r="A463" s="316">
        <v>2060501</v>
      </c>
      <c r="B463" s="316" t="s">
        <v>383</v>
      </c>
      <c r="C463" s="322">
        <v>0</v>
      </c>
      <c r="D463" s="323"/>
      <c r="E463" s="63"/>
    </row>
    <row r="464" ht="25" customHeight="1" spans="1:5">
      <c r="A464" s="316">
        <v>2060502</v>
      </c>
      <c r="B464" s="316" t="s">
        <v>401</v>
      </c>
      <c r="C464" s="322">
        <v>0</v>
      </c>
      <c r="D464" s="323"/>
      <c r="E464" s="63"/>
    </row>
    <row r="465" ht="25" customHeight="1" spans="1:5">
      <c r="A465" s="316">
        <v>2060503</v>
      </c>
      <c r="B465" s="316" t="s">
        <v>402</v>
      </c>
      <c r="C465" s="322">
        <v>0</v>
      </c>
      <c r="D465" s="323"/>
      <c r="E465" s="63"/>
    </row>
    <row r="466" ht="25" customHeight="1" spans="1:5">
      <c r="A466" s="316">
        <v>2060599</v>
      </c>
      <c r="B466" s="316" t="s">
        <v>403</v>
      </c>
      <c r="C466" s="322">
        <v>384</v>
      </c>
      <c r="D466" s="323"/>
      <c r="E466" s="63"/>
    </row>
    <row r="467" ht="25" customHeight="1" spans="1:5">
      <c r="A467" s="316">
        <v>20606</v>
      </c>
      <c r="B467" s="319" t="s">
        <v>404</v>
      </c>
      <c r="C467" s="320">
        <f>SUM(C468:C471)</f>
        <v>0</v>
      </c>
      <c r="D467" s="327"/>
      <c r="E467" s="63"/>
    </row>
    <row r="468" ht="25" customHeight="1" spans="1:5">
      <c r="A468" s="316">
        <v>2060601</v>
      </c>
      <c r="B468" s="316" t="s">
        <v>405</v>
      </c>
      <c r="C468" s="322">
        <v>0</v>
      </c>
      <c r="D468" s="323"/>
      <c r="E468" s="63"/>
    </row>
    <row r="469" ht="25" customHeight="1" spans="1:5">
      <c r="A469" s="316">
        <v>2060602</v>
      </c>
      <c r="B469" s="316" t="s">
        <v>406</v>
      </c>
      <c r="C469" s="322">
        <v>0</v>
      </c>
      <c r="D469" s="323"/>
      <c r="E469" s="63"/>
    </row>
    <row r="470" ht="25" customHeight="1" spans="1:5">
      <c r="A470" s="316">
        <v>2060603</v>
      </c>
      <c r="B470" s="316" t="s">
        <v>407</v>
      </c>
      <c r="C470" s="322">
        <v>0</v>
      </c>
      <c r="D470" s="323"/>
      <c r="E470" s="63"/>
    </row>
    <row r="471" ht="25" customHeight="1" spans="1:5">
      <c r="A471" s="316">
        <v>2060699</v>
      </c>
      <c r="B471" s="316" t="s">
        <v>408</v>
      </c>
      <c r="C471" s="322">
        <v>0</v>
      </c>
      <c r="D471" s="323"/>
      <c r="E471" s="63"/>
    </row>
    <row r="472" ht="25" customHeight="1" spans="1:5">
      <c r="A472" s="316">
        <v>20607</v>
      </c>
      <c r="B472" s="319" t="s">
        <v>409</v>
      </c>
      <c r="C472" s="320">
        <f>SUM(C473:C478)</f>
        <v>69</v>
      </c>
      <c r="D472" s="327"/>
      <c r="E472" s="63"/>
    </row>
    <row r="473" ht="25" customHeight="1" spans="1:5">
      <c r="A473" s="316">
        <v>2060701</v>
      </c>
      <c r="B473" s="316" t="s">
        <v>383</v>
      </c>
      <c r="C473" s="322">
        <v>58</v>
      </c>
      <c r="D473" s="323"/>
      <c r="E473" s="63"/>
    </row>
    <row r="474" ht="25" customHeight="1" spans="1:5">
      <c r="A474" s="316">
        <v>2060702</v>
      </c>
      <c r="B474" s="316" t="s">
        <v>410</v>
      </c>
      <c r="C474" s="322">
        <v>5</v>
      </c>
      <c r="D474" s="323"/>
      <c r="E474" s="63"/>
    </row>
    <row r="475" ht="25" customHeight="1" spans="1:5">
      <c r="A475" s="316">
        <v>2060703</v>
      </c>
      <c r="B475" s="316" t="s">
        <v>411</v>
      </c>
      <c r="C475" s="322">
        <v>0</v>
      </c>
      <c r="D475" s="323"/>
      <c r="E475" s="63"/>
    </row>
    <row r="476" ht="25" customHeight="1" spans="1:5">
      <c r="A476" s="316">
        <v>2060704</v>
      </c>
      <c r="B476" s="316" t="s">
        <v>412</v>
      </c>
      <c r="C476" s="322">
        <v>0</v>
      </c>
      <c r="D476" s="323"/>
      <c r="E476" s="63"/>
    </row>
    <row r="477" ht="25" customHeight="1" spans="1:5">
      <c r="A477" s="316">
        <v>2060705</v>
      </c>
      <c r="B477" s="316" t="s">
        <v>413</v>
      </c>
      <c r="C477" s="322">
        <v>0</v>
      </c>
      <c r="D477" s="323"/>
      <c r="E477" s="63"/>
    </row>
    <row r="478" ht="25" customHeight="1" spans="1:5">
      <c r="A478" s="316">
        <v>2060799</v>
      </c>
      <c r="B478" s="316" t="s">
        <v>414</v>
      </c>
      <c r="C478" s="322">
        <v>6</v>
      </c>
      <c r="D478" s="323"/>
      <c r="E478" s="63"/>
    </row>
    <row r="479" ht="25" customHeight="1" spans="1:5">
      <c r="A479" s="316">
        <v>20608</v>
      </c>
      <c r="B479" s="319" t="s">
        <v>415</v>
      </c>
      <c r="C479" s="320">
        <f>SUM(C480:C482)</f>
        <v>0</v>
      </c>
      <c r="D479" s="327"/>
      <c r="E479" s="63"/>
    </row>
    <row r="480" ht="25" customHeight="1" spans="1:5">
      <c r="A480" s="316">
        <v>2060801</v>
      </c>
      <c r="B480" s="316" t="s">
        <v>416</v>
      </c>
      <c r="C480" s="322">
        <v>0</v>
      </c>
      <c r="D480" s="323"/>
      <c r="E480" s="63"/>
    </row>
    <row r="481" ht="25" customHeight="1" spans="1:5">
      <c r="A481" s="316">
        <v>2060802</v>
      </c>
      <c r="B481" s="316" t="s">
        <v>417</v>
      </c>
      <c r="C481" s="322">
        <v>0</v>
      </c>
      <c r="D481" s="323"/>
      <c r="E481" s="63"/>
    </row>
    <row r="482" ht="25" customHeight="1" spans="1:5">
      <c r="A482" s="316">
        <v>2060899</v>
      </c>
      <c r="B482" s="316" t="s">
        <v>418</v>
      </c>
      <c r="C482" s="322">
        <v>0</v>
      </c>
      <c r="D482" s="323"/>
      <c r="E482" s="63"/>
    </row>
    <row r="483" ht="25" customHeight="1" spans="1:5">
      <c r="A483" s="316">
        <v>20609</v>
      </c>
      <c r="B483" s="319" t="s">
        <v>419</v>
      </c>
      <c r="C483" s="320">
        <f>SUM(C484:C486)</f>
        <v>0</v>
      </c>
      <c r="D483" s="327"/>
      <c r="E483" s="63"/>
    </row>
    <row r="484" ht="25" customHeight="1" spans="1:5">
      <c r="A484" s="316">
        <v>2060901</v>
      </c>
      <c r="B484" s="316" t="s">
        <v>420</v>
      </c>
      <c r="C484" s="322">
        <v>0</v>
      </c>
      <c r="D484" s="323"/>
      <c r="E484" s="63"/>
    </row>
    <row r="485" ht="25" customHeight="1" spans="1:5">
      <c r="A485" s="316">
        <v>2060902</v>
      </c>
      <c r="B485" s="316" t="s">
        <v>421</v>
      </c>
      <c r="C485" s="322">
        <v>0</v>
      </c>
      <c r="D485" s="323"/>
      <c r="E485" s="63"/>
    </row>
    <row r="486" ht="25" customHeight="1" spans="1:5">
      <c r="A486" s="316">
        <v>2060999</v>
      </c>
      <c r="B486" s="316" t="s">
        <v>422</v>
      </c>
      <c r="C486" s="322">
        <v>0</v>
      </c>
      <c r="D486" s="323"/>
      <c r="E486" s="63"/>
    </row>
    <row r="487" ht="25" customHeight="1" spans="1:5">
      <c r="A487" s="316">
        <v>20699</v>
      </c>
      <c r="B487" s="319" t="s">
        <v>423</v>
      </c>
      <c r="C487" s="320">
        <f>SUM(C488:C491)</f>
        <v>3275</v>
      </c>
      <c r="D487" s="324">
        <v>1588</v>
      </c>
      <c r="E487" s="63"/>
    </row>
    <row r="488" ht="25" customHeight="1" spans="1:5">
      <c r="A488" s="316">
        <v>2069901</v>
      </c>
      <c r="B488" s="316" t="s">
        <v>424</v>
      </c>
      <c r="C488" s="322">
        <v>0</v>
      </c>
      <c r="D488" s="323"/>
      <c r="E488" s="63"/>
    </row>
    <row r="489" ht="25" customHeight="1" spans="1:5">
      <c r="A489" s="316">
        <v>2069902</v>
      </c>
      <c r="B489" s="316" t="s">
        <v>425</v>
      </c>
      <c r="C489" s="322">
        <v>0</v>
      </c>
      <c r="D489" s="323"/>
      <c r="E489" s="63"/>
    </row>
    <row r="490" ht="25" customHeight="1" spans="1:5">
      <c r="A490" s="316">
        <v>2069903</v>
      </c>
      <c r="B490" s="316" t="s">
        <v>426</v>
      </c>
      <c r="C490" s="322">
        <v>0</v>
      </c>
      <c r="D490" s="323"/>
      <c r="E490" s="63"/>
    </row>
    <row r="491" ht="25" customHeight="1" spans="1:5">
      <c r="A491" s="316">
        <v>2069999</v>
      </c>
      <c r="B491" s="316" t="s">
        <v>427</v>
      </c>
      <c r="C491" s="322">
        <v>3275</v>
      </c>
      <c r="D491" s="323">
        <v>1588</v>
      </c>
      <c r="E491" s="63"/>
    </row>
    <row r="492" ht="25" customHeight="1" spans="1:5">
      <c r="A492" s="316">
        <v>207</v>
      </c>
      <c r="B492" s="319" t="s">
        <v>428</v>
      </c>
      <c r="C492" s="320">
        <f>SUM(C493,C509,C517,C528,C537,C545)</f>
        <v>3610</v>
      </c>
      <c r="D492" s="321">
        <f>D493+D509+D517+D537+D545</f>
        <v>3370</v>
      </c>
      <c r="E492" s="63"/>
    </row>
    <row r="493" ht="25" customHeight="1" spans="1:5">
      <c r="A493" s="316">
        <v>20701</v>
      </c>
      <c r="B493" s="319" t="s">
        <v>429</v>
      </c>
      <c r="C493" s="320">
        <f>SUM(C494:C508)</f>
        <v>2225</v>
      </c>
      <c r="D493" s="324">
        <f>D494+D497+D502+D505+D508</f>
        <v>763</v>
      </c>
      <c r="E493" s="63"/>
    </row>
    <row r="494" ht="25" customHeight="1" spans="1:5">
      <c r="A494" s="316">
        <v>2070101</v>
      </c>
      <c r="B494" s="316" t="s">
        <v>102</v>
      </c>
      <c r="C494" s="322">
        <v>443</v>
      </c>
      <c r="D494" s="323">
        <v>622</v>
      </c>
      <c r="E494" s="63"/>
    </row>
    <row r="495" ht="25" customHeight="1" spans="1:5">
      <c r="A495" s="316">
        <v>2070102</v>
      </c>
      <c r="B495" s="316" t="s">
        <v>103</v>
      </c>
      <c r="C495" s="322">
        <v>0</v>
      </c>
      <c r="D495" s="323"/>
      <c r="E495" s="63"/>
    </row>
    <row r="496" ht="25" customHeight="1" spans="1:5">
      <c r="A496" s="316">
        <v>2070103</v>
      </c>
      <c r="B496" s="316" t="s">
        <v>104</v>
      </c>
      <c r="C496" s="322">
        <v>0</v>
      </c>
      <c r="D496" s="323"/>
      <c r="E496" s="63"/>
    </row>
    <row r="497" ht="25" customHeight="1" spans="1:5">
      <c r="A497" s="316">
        <v>2070104</v>
      </c>
      <c r="B497" s="316" t="s">
        <v>430</v>
      </c>
      <c r="C497" s="322">
        <v>5</v>
      </c>
      <c r="D497" s="323">
        <v>4</v>
      </c>
      <c r="E497" s="63"/>
    </row>
    <row r="498" ht="25" customHeight="1" spans="1:5">
      <c r="A498" s="316">
        <v>2070105</v>
      </c>
      <c r="B498" s="316" t="s">
        <v>431</v>
      </c>
      <c r="C498" s="322">
        <v>0</v>
      </c>
      <c r="D498" s="323"/>
      <c r="E498" s="63"/>
    </row>
    <row r="499" ht="25" customHeight="1" spans="1:5">
      <c r="A499" s="316">
        <v>2070106</v>
      </c>
      <c r="B499" s="316" t="s">
        <v>432</v>
      </c>
      <c r="C499" s="322">
        <v>0</v>
      </c>
      <c r="D499" s="323"/>
      <c r="E499" s="63"/>
    </row>
    <row r="500" ht="25" customHeight="1" spans="1:5">
      <c r="A500" s="316">
        <v>2070107</v>
      </c>
      <c r="B500" s="316" t="s">
        <v>433</v>
      </c>
      <c r="C500" s="322">
        <v>0</v>
      </c>
      <c r="D500" s="323"/>
      <c r="E500" s="63"/>
    </row>
    <row r="501" ht="25" customHeight="1" spans="1:5">
      <c r="A501" s="316">
        <v>2070108</v>
      </c>
      <c r="B501" s="316" t="s">
        <v>434</v>
      </c>
      <c r="C501" s="322">
        <v>9</v>
      </c>
      <c r="D501" s="323"/>
      <c r="E501" s="63"/>
    </row>
    <row r="502" ht="25" customHeight="1" spans="1:5">
      <c r="A502" s="316">
        <v>2070109</v>
      </c>
      <c r="B502" s="316" t="s">
        <v>435</v>
      </c>
      <c r="C502" s="322">
        <v>18</v>
      </c>
      <c r="D502" s="323">
        <v>13</v>
      </c>
      <c r="E502" s="63"/>
    </row>
    <row r="503" ht="25" customHeight="1" spans="1:5">
      <c r="A503" s="316">
        <v>2070110</v>
      </c>
      <c r="B503" s="316" t="s">
        <v>436</v>
      </c>
      <c r="C503" s="322">
        <v>0</v>
      </c>
      <c r="D503" s="323"/>
      <c r="E503" s="63"/>
    </row>
    <row r="504" ht="25" customHeight="1" spans="1:5">
      <c r="A504" s="316">
        <v>2070111</v>
      </c>
      <c r="B504" s="316" t="s">
        <v>437</v>
      </c>
      <c r="C504" s="322">
        <v>7</v>
      </c>
      <c r="D504" s="323"/>
      <c r="E504" s="63"/>
    </row>
    <row r="505" ht="25" customHeight="1" spans="1:5">
      <c r="A505" s="316">
        <v>2070112</v>
      </c>
      <c r="B505" s="316" t="s">
        <v>438</v>
      </c>
      <c r="C505" s="322">
        <v>101</v>
      </c>
      <c r="D505" s="323">
        <v>124</v>
      </c>
      <c r="E505" s="63"/>
    </row>
    <row r="506" ht="25" customHeight="1" spans="1:5">
      <c r="A506" s="316">
        <v>2070113</v>
      </c>
      <c r="B506" s="316" t="s">
        <v>439</v>
      </c>
      <c r="C506" s="322">
        <v>0</v>
      </c>
      <c r="D506" s="323">
        <v>290</v>
      </c>
      <c r="E506" s="63"/>
    </row>
    <row r="507" ht="25" customHeight="1" spans="1:5">
      <c r="A507" s="316">
        <v>2070114</v>
      </c>
      <c r="B507" s="316" t="s">
        <v>440</v>
      </c>
      <c r="C507" s="322">
        <v>0</v>
      </c>
      <c r="D507" s="323"/>
      <c r="E507" s="63"/>
    </row>
    <row r="508" ht="25" customHeight="1" spans="1:5">
      <c r="A508" s="316">
        <v>2070199</v>
      </c>
      <c r="B508" s="316" t="s">
        <v>441</v>
      </c>
      <c r="C508" s="322">
        <v>1642</v>
      </c>
      <c r="D508" s="323"/>
      <c r="E508" s="63"/>
    </row>
    <row r="509" ht="25" customHeight="1" spans="1:5">
      <c r="A509" s="316">
        <v>20702</v>
      </c>
      <c r="B509" s="319" t="s">
        <v>442</v>
      </c>
      <c r="C509" s="320">
        <f>SUM(C510:C516)</f>
        <v>113</v>
      </c>
      <c r="D509" s="324">
        <v>100</v>
      </c>
      <c r="E509" s="63"/>
    </row>
    <row r="510" ht="25" customHeight="1" spans="1:5">
      <c r="A510" s="316">
        <v>2070201</v>
      </c>
      <c r="B510" s="316" t="s">
        <v>102</v>
      </c>
      <c r="C510" s="322">
        <v>0</v>
      </c>
      <c r="D510" s="323"/>
      <c r="E510" s="63"/>
    </row>
    <row r="511" ht="25" customHeight="1" spans="1:5">
      <c r="A511" s="316">
        <v>2070202</v>
      </c>
      <c r="B511" s="316" t="s">
        <v>103</v>
      </c>
      <c r="C511" s="322">
        <v>0</v>
      </c>
      <c r="D511" s="323"/>
      <c r="E511" s="63"/>
    </row>
    <row r="512" ht="25" customHeight="1" spans="1:5">
      <c r="A512" s="316">
        <v>2070203</v>
      </c>
      <c r="B512" s="316" t="s">
        <v>104</v>
      </c>
      <c r="C512" s="322">
        <v>0</v>
      </c>
      <c r="D512" s="323"/>
      <c r="E512" s="63"/>
    </row>
    <row r="513" ht="25" customHeight="1" spans="1:5">
      <c r="A513" s="316">
        <v>2070204</v>
      </c>
      <c r="B513" s="316" t="s">
        <v>443</v>
      </c>
      <c r="C513" s="322">
        <v>113</v>
      </c>
      <c r="D513" s="323">
        <v>100</v>
      </c>
      <c r="E513" s="63"/>
    </row>
    <row r="514" ht="25" customHeight="1" spans="1:5">
      <c r="A514" s="316">
        <v>2070205</v>
      </c>
      <c r="B514" s="316" t="s">
        <v>444</v>
      </c>
      <c r="C514" s="322">
        <v>0</v>
      </c>
      <c r="D514" s="323"/>
      <c r="E514" s="63"/>
    </row>
    <row r="515" ht="25" customHeight="1" spans="1:5">
      <c r="A515" s="316">
        <v>2070206</v>
      </c>
      <c r="B515" s="316" t="s">
        <v>445</v>
      </c>
      <c r="C515" s="322">
        <v>0</v>
      </c>
      <c r="D515" s="323"/>
      <c r="E515" s="63"/>
    </row>
    <row r="516" ht="25" customHeight="1" spans="1:5">
      <c r="A516" s="316">
        <v>2070299</v>
      </c>
      <c r="B516" s="316" t="s">
        <v>446</v>
      </c>
      <c r="C516" s="322">
        <v>0</v>
      </c>
      <c r="D516" s="323"/>
      <c r="E516" s="63"/>
    </row>
    <row r="517" ht="25" customHeight="1" spans="1:5">
      <c r="A517" s="316">
        <v>20703</v>
      </c>
      <c r="B517" s="319" t="s">
        <v>447</v>
      </c>
      <c r="C517" s="320">
        <f>SUM(C518:C527)</f>
        <v>401</v>
      </c>
      <c r="D517" s="324">
        <f>D518+D525+D527</f>
        <v>365</v>
      </c>
      <c r="E517" s="63"/>
    </row>
    <row r="518" ht="25" customHeight="1" spans="1:5">
      <c r="A518" s="316">
        <v>2070301</v>
      </c>
      <c r="B518" s="316" t="s">
        <v>102</v>
      </c>
      <c r="C518" s="322">
        <v>9</v>
      </c>
      <c r="D518" s="323">
        <v>6</v>
      </c>
      <c r="E518" s="63"/>
    </row>
    <row r="519" ht="25" customHeight="1" spans="1:5">
      <c r="A519" s="316">
        <v>2070302</v>
      </c>
      <c r="B519" s="316" t="s">
        <v>103</v>
      </c>
      <c r="C519" s="322">
        <v>0</v>
      </c>
      <c r="D519" s="323"/>
      <c r="E519" s="63"/>
    </row>
    <row r="520" ht="25" customHeight="1" spans="1:5">
      <c r="A520" s="316">
        <v>2070303</v>
      </c>
      <c r="B520" s="316" t="s">
        <v>104</v>
      </c>
      <c r="C520" s="322">
        <v>0</v>
      </c>
      <c r="D520" s="323"/>
      <c r="E520" s="63"/>
    </row>
    <row r="521" ht="25" customHeight="1" spans="1:5">
      <c r="A521" s="316">
        <v>2070304</v>
      </c>
      <c r="B521" s="316" t="s">
        <v>448</v>
      </c>
      <c r="C521" s="322">
        <v>0</v>
      </c>
      <c r="D521" s="323"/>
      <c r="E521" s="63"/>
    </row>
    <row r="522" ht="25" customHeight="1" spans="1:5">
      <c r="A522" s="316">
        <v>2070305</v>
      </c>
      <c r="B522" s="316" t="s">
        <v>449</v>
      </c>
      <c r="C522" s="322">
        <v>0</v>
      </c>
      <c r="D522" s="323"/>
      <c r="E522" s="63"/>
    </row>
    <row r="523" ht="25" customHeight="1" spans="1:5">
      <c r="A523" s="316">
        <v>2070306</v>
      </c>
      <c r="B523" s="316" t="s">
        <v>450</v>
      </c>
      <c r="C523" s="322">
        <v>0</v>
      </c>
      <c r="D523" s="323"/>
      <c r="E523" s="63"/>
    </row>
    <row r="524" ht="25" customHeight="1" spans="1:5">
      <c r="A524" s="316">
        <v>2070307</v>
      </c>
      <c r="B524" s="316" t="s">
        <v>451</v>
      </c>
      <c r="C524" s="322">
        <v>18</v>
      </c>
      <c r="D524" s="323"/>
      <c r="E524" s="63"/>
    </row>
    <row r="525" ht="25" customHeight="1" spans="1:5">
      <c r="A525" s="316">
        <v>2070308</v>
      </c>
      <c r="B525" s="316" t="s">
        <v>452</v>
      </c>
      <c r="C525" s="322">
        <v>4</v>
      </c>
      <c r="D525" s="323">
        <v>9</v>
      </c>
      <c r="E525" s="63"/>
    </row>
    <row r="526" ht="25" customHeight="1" spans="1:5">
      <c r="A526" s="316">
        <v>2070309</v>
      </c>
      <c r="B526" s="316" t="s">
        <v>453</v>
      </c>
      <c r="C526" s="322">
        <v>0</v>
      </c>
      <c r="D526" s="323"/>
      <c r="E526" s="63"/>
    </row>
    <row r="527" ht="25" customHeight="1" spans="1:5">
      <c r="A527" s="316">
        <v>2070399</v>
      </c>
      <c r="B527" s="316" t="s">
        <v>454</v>
      </c>
      <c r="C527" s="322">
        <v>370</v>
      </c>
      <c r="D527" s="323">
        <v>350</v>
      </c>
      <c r="E527" s="63"/>
    </row>
    <row r="528" ht="25" customHeight="1" spans="1:5">
      <c r="A528" s="316">
        <v>20706</v>
      </c>
      <c r="B528" s="328" t="s">
        <v>455</v>
      </c>
      <c r="C528" s="320">
        <f>SUM(C529:C536)</f>
        <v>33</v>
      </c>
      <c r="D528" s="327"/>
      <c r="E528" s="63"/>
    </row>
    <row r="529" ht="25" customHeight="1" spans="1:5">
      <c r="A529" s="316">
        <v>2070601</v>
      </c>
      <c r="B529" s="329" t="s">
        <v>102</v>
      </c>
      <c r="C529" s="322">
        <v>0</v>
      </c>
      <c r="D529" s="323"/>
      <c r="E529" s="63"/>
    </row>
    <row r="530" ht="25" customHeight="1" spans="1:5">
      <c r="A530" s="316">
        <v>2070602</v>
      </c>
      <c r="B530" s="329" t="s">
        <v>103</v>
      </c>
      <c r="C530" s="322">
        <v>0</v>
      </c>
      <c r="D530" s="323"/>
      <c r="E530" s="63"/>
    </row>
    <row r="531" ht="25" customHeight="1" spans="1:5">
      <c r="A531" s="316">
        <v>2070603</v>
      </c>
      <c r="B531" s="329" t="s">
        <v>104</v>
      </c>
      <c r="C531" s="322">
        <v>0</v>
      </c>
      <c r="D531" s="323"/>
      <c r="E531" s="63"/>
    </row>
    <row r="532" ht="25" customHeight="1" spans="1:5">
      <c r="A532" s="316">
        <v>2070604</v>
      </c>
      <c r="B532" s="329" t="s">
        <v>456</v>
      </c>
      <c r="C532" s="322">
        <v>4</v>
      </c>
      <c r="D532" s="323"/>
      <c r="E532" s="63"/>
    </row>
    <row r="533" ht="25" customHeight="1" spans="1:5">
      <c r="A533" s="316">
        <v>2070605</v>
      </c>
      <c r="B533" s="329" t="s">
        <v>457</v>
      </c>
      <c r="C533" s="322">
        <v>0</v>
      </c>
      <c r="D533" s="323"/>
      <c r="E533" s="63"/>
    </row>
    <row r="534" ht="25" customHeight="1" spans="1:5">
      <c r="A534" s="316">
        <v>2070606</v>
      </c>
      <c r="B534" s="329" t="s">
        <v>458</v>
      </c>
      <c r="C534" s="322">
        <v>0</v>
      </c>
      <c r="D534" s="323"/>
      <c r="E534" s="63"/>
    </row>
    <row r="535" ht="25" customHeight="1" spans="1:5">
      <c r="A535" s="316">
        <v>2070607</v>
      </c>
      <c r="B535" s="329" t="s">
        <v>459</v>
      </c>
      <c r="C535" s="322">
        <v>9</v>
      </c>
      <c r="D535" s="323"/>
      <c r="E535" s="63"/>
    </row>
    <row r="536" ht="25" customHeight="1" spans="1:5">
      <c r="A536" s="316">
        <v>2070699</v>
      </c>
      <c r="B536" s="329" t="s">
        <v>460</v>
      </c>
      <c r="C536" s="322">
        <v>20</v>
      </c>
      <c r="D536" s="323"/>
      <c r="E536" s="63"/>
    </row>
    <row r="537" ht="25" customHeight="1" spans="1:5">
      <c r="A537" s="316">
        <v>20708</v>
      </c>
      <c r="B537" s="328" t="s">
        <v>461</v>
      </c>
      <c r="C537" s="320">
        <f>SUM(C538:C544)</f>
        <v>529</v>
      </c>
      <c r="D537" s="324">
        <f>D538</f>
        <v>778</v>
      </c>
      <c r="E537" s="63"/>
    </row>
    <row r="538" ht="25" customHeight="1" spans="1:5">
      <c r="A538" s="316">
        <v>2070801</v>
      </c>
      <c r="B538" s="329" t="s">
        <v>102</v>
      </c>
      <c r="C538" s="322">
        <v>372</v>
      </c>
      <c r="D538" s="323">
        <v>778</v>
      </c>
      <c r="E538" s="63"/>
    </row>
    <row r="539" ht="25" customHeight="1" spans="1:5">
      <c r="A539" s="316">
        <v>2070802</v>
      </c>
      <c r="B539" s="329" t="s">
        <v>103</v>
      </c>
      <c r="C539" s="322">
        <v>0</v>
      </c>
      <c r="D539" s="323"/>
      <c r="E539" s="63"/>
    </row>
    <row r="540" ht="25" customHeight="1" spans="1:5">
      <c r="A540" s="316">
        <v>2070803</v>
      </c>
      <c r="B540" s="329" t="s">
        <v>104</v>
      </c>
      <c r="C540" s="322">
        <v>0</v>
      </c>
      <c r="D540" s="323"/>
      <c r="E540" s="63"/>
    </row>
    <row r="541" ht="25" customHeight="1" spans="1:5">
      <c r="A541" s="316">
        <v>2070806</v>
      </c>
      <c r="B541" s="329" t="s">
        <v>462</v>
      </c>
      <c r="C541" s="322">
        <v>0</v>
      </c>
      <c r="D541" s="323"/>
      <c r="E541" s="63"/>
    </row>
    <row r="542" ht="25" customHeight="1" spans="1:5">
      <c r="A542" s="316">
        <v>2070807</v>
      </c>
      <c r="B542" s="329" t="s">
        <v>463</v>
      </c>
      <c r="C542" s="322">
        <v>0</v>
      </c>
      <c r="D542" s="323"/>
      <c r="E542" s="63"/>
    </row>
    <row r="543" ht="25" customHeight="1" spans="1:5">
      <c r="A543" s="316">
        <v>2070808</v>
      </c>
      <c r="B543" s="329" t="s">
        <v>464</v>
      </c>
      <c r="C543" s="322">
        <v>130</v>
      </c>
      <c r="D543" s="323"/>
      <c r="E543" s="63"/>
    </row>
    <row r="544" ht="25" customHeight="1" spans="1:5">
      <c r="A544" s="316">
        <v>2070899</v>
      </c>
      <c r="B544" s="329" t="s">
        <v>465</v>
      </c>
      <c r="C544" s="322">
        <v>27</v>
      </c>
      <c r="D544" s="323"/>
      <c r="E544" s="63"/>
    </row>
    <row r="545" ht="25" customHeight="1" spans="1:5">
      <c r="A545" s="316">
        <v>20799</v>
      </c>
      <c r="B545" s="319" t="s">
        <v>466</v>
      </c>
      <c r="C545" s="320">
        <f>SUM(C546:C548)</f>
        <v>309</v>
      </c>
      <c r="D545" s="324">
        <f>D546+D547+D548</f>
        <v>1364</v>
      </c>
      <c r="E545" s="63"/>
    </row>
    <row r="546" ht="25" customHeight="1" spans="1:5">
      <c r="A546" s="316">
        <v>2079902</v>
      </c>
      <c r="B546" s="316" t="s">
        <v>467</v>
      </c>
      <c r="C546" s="322">
        <v>0</v>
      </c>
      <c r="D546" s="323"/>
      <c r="E546" s="63"/>
    </row>
    <row r="547" ht="25" customHeight="1" spans="1:5">
      <c r="A547" s="316">
        <v>2079903</v>
      </c>
      <c r="B547" s="316" t="s">
        <v>468</v>
      </c>
      <c r="C547" s="322">
        <v>0</v>
      </c>
      <c r="D547" s="323"/>
      <c r="E547" s="63"/>
    </row>
    <row r="548" ht="25" customHeight="1" spans="1:5">
      <c r="A548" s="316">
        <v>2079999</v>
      </c>
      <c r="B548" s="316" t="s">
        <v>469</v>
      </c>
      <c r="C548" s="322">
        <v>309</v>
      </c>
      <c r="D548" s="323">
        <v>1364</v>
      </c>
      <c r="E548" s="63"/>
    </row>
    <row r="549" ht="25" customHeight="1" spans="1:5">
      <c r="A549" s="316">
        <v>208</v>
      </c>
      <c r="B549" s="319" t="s">
        <v>470</v>
      </c>
      <c r="C549" s="320">
        <f>SUM(C550,C569,C577,C579,C588,C592,C602,C611,C618,C626,C635,C640,C643,C646,C649,C652,C655,C659,C663,C671,C674)</f>
        <v>42076</v>
      </c>
      <c r="D549" s="321">
        <f>D550+D569+D579+D602+D610+D617+D625+D639+D642+D645+D648+D651+D654+D658+D662+D673</f>
        <v>39878</v>
      </c>
      <c r="E549" s="63"/>
    </row>
    <row r="550" ht="25" customHeight="1" spans="1:5">
      <c r="A550" s="316">
        <v>20801</v>
      </c>
      <c r="B550" s="319" t="s">
        <v>471</v>
      </c>
      <c r="C550" s="320">
        <f>SUM(C551:C568)</f>
        <v>1850</v>
      </c>
      <c r="D550" s="327">
        <v>1625</v>
      </c>
      <c r="E550" s="63"/>
    </row>
    <row r="551" ht="25" customHeight="1" spans="1:5">
      <c r="A551" s="316">
        <v>2080101</v>
      </c>
      <c r="B551" s="316" t="s">
        <v>102</v>
      </c>
      <c r="C551" s="322">
        <v>367</v>
      </c>
      <c r="D551" s="323">
        <v>531</v>
      </c>
      <c r="E551" s="63"/>
    </row>
    <row r="552" ht="25" customHeight="1" spans="1:5">
      <c r="A552" s="316">
        <v>2080102</v>
      </c>
      <c r="B552" s="316" t="s">
        <v>103</v>
      </c>
      <c r="C552" s="322">
        <v>221</v>
      </c>
      <c r="D552" s="323"/>
      <c r="E552" s="63"/>
    </row>
    <row r="553" ht="25" customHeight="1" spans="1:5">
      <c r="A553" s="316">
        <v>2080103</v>
      </c>
      <c r="B553" s="316" t="s">
        <v>104</v>
      </c>
      <c r="C553" s="322">
        <v>0</v>
      </c>
      <c r="D553" s="323"/>
      <c r="E553" s="63"/>
    </row>
    <row r="554" ht="25" customHeight="1" spans="1:5">
      <c r="A554" s="316">
        <v>2080104</v>
      </c>
      <c r="B554" s="316" t="s">
        <v>472</v>
      </c>
      <c r="C554" s="322">
        <v>590</v>
      </c>
      <c r="D554" s="323">
        <v>626</v>
      </c>
      <c r="E554" s="63"/>
    </row>
    <row r="555" ht="25" customHeight="1" spans="1:5">
      <c r="A555" s="316">
        <v>2080105</v>
      </c>
      <c r="B555" s="316" t="s">
        <v>473</v>
      </c>
      <c r="C555" s="322">
        <v>38</v>
      </c>
      <c r="D555" s="323">
        <v>34</v>
      </c>
      <c r="E555" s="63"/>
    </row>
    <row r="556" ht="25" customHeight="1" spans="1:5">
      <c r="A556" s="316">
        <v>2080106</v>
      </c>
      <c r="B556" s="316" t="s">
        <v>474</v>
      </c>
      <c r="C556" s="322">
        <v>155</v>
      </c>
      <c r="D556" s="323">
        <v>136</v>
      </c>
      <c r="E556" s="63"/>
    </row>
    <row r="557" ht="25" customHeight="1" spans="1:5">
      <c r="A557" s="316">
        <v>2080107</v>
      </c>
      <c r="B557" s="316" t="s">
        <v>475</v>
      </c>
      <c r="C557" s="322">
        <v>32</v>
      </c>
      <c r="D557" s="323"/>
      <c r="E557" s="63"/>
    </row>
    <row r="558" ht="25" customHeight="1" spans="1:5">
      <c r="A558" s="316">
        <v>2080108</v>
      </c>
      <c r="B558" s="316" t="s">
        <v>143</v>
      </c>
      <c r="C558" s="322">
        <v>0</v>
      </c>
      <c r="D558" s="323"/>
      <c r="E558" s="63"/>
    </row>
    <row r="559" ht="25" customHeight="1" spans="1:5">
      <c r="A559" s="316">
        <v>2080109</v>
      </c>
      <c r="B559" s="316" t="s">
        <v>476</v>
      </c>
      <c r="C559" s="322">
        <v>275</v>
      </c>
      <c r="D559" s="323">
        <v>296</v>
      </c>
      <c r="E559" s="63"/>
    </row>
    <row r="560" ht="25" customHeight="1" spans="1:5">
      <c r="A560" s="316">
        <v>2080110</v>
      </c>
      <c r="B560" s="316" t="s">
        <v>477</v>
      </c>
      <c r="C560" s="322">
        <v>0</v>
      </c>
      <c r="D560" s="323"/>
      <c r="E560" s="63"/>
    </row>
    <row r="561" ht="25" customHeight="1" spans="1:5">
      <c r="A561" s="316">
        <v>2080111</v>
      </c>
      <c r="B561" s="316" t="s">
        <v>478</v>
      </c>
      <c r="C561" s="322">
        <v>0</v>
      </c>
      <c r="D561" s="323"/>
      <c r="E561" s="63"/>
    </row>
    <row r="562" ht="25" customHeight="1" spans="1:5">
      <c r="A562" s="316">
        <v>2080112</v>
      </c>
      <c r="B562" s="316" t="s">
        <v>479</v>
      </c>
      <c r="C562" s="322">
        <v>0</v>
      </c>
      <c r="D562" s="323"/>
      <c r="E562" s="63"/>
    </row>
    <row r="563" ht="25" customHeight="1" spans="1:5">
      <c r="A563" s="316">
        <v>2080113</v>
      </c>
      <c r="B563" s="316" t="s">
        <v>480</v>
      </c>
      <c r="C563" s="322">
        <v>0</v>
      </c>
      <c r="D563" s="323"/>
      <c r="E563" s="63"/>
    </row>
    <row r="564" ht="25" customHeight="1" spans="1:5">
      <c r="A564" s="316">
        <v>2080114</v>
      </c>
      <c r="B564" s="316" t="s">
        <v>481</v>
      </c>
      <c r="C564" s="322">
        <v>0</v>
      </c>
      <c r="D564" s="323"/>
      <c r="E564" s="63"/>
    </row>
    <row r="565" ht="25" customHeight="1" spans="1:5">
      <c r="A565" s="316">
        <v>2080115</v>
      </c>
      <c r="B565" s="316" t="s">
        <v>482</v>
      </c>
      <c r="C565" s="322">
        <v>0</v>
      </c>
      <c r="D565" s="323"/>
      <c r="E565" s="63"/>
    </row>
    <row r="566" ht="25" customHeight="1" spans="1:5">
      <c r="A566" s="316">
        <v>2080116</v>
      </c>
      <c r="B566" s="316" t="s">
        <v>483</v>
      </c>
      <c r="C566" s="322">
        <v>0</v>
      </c>
      <c r="D566" s="323"/>
      <c r="E566" s="63"/>
    </row>
    <row r="567" ht="25" customHeight="1" spans="1:5">
      <c r="A567" s="316">
        <v>2080150</v>
      </c>
      <c r="B567" s="316" t="s">
        <v>111</v>
      </c>
      <c r="C567" s="322">
        <v>0</v>
      </c>
      <c r="D567" s="323"/>
      <c r="E567" s="63"/>
    </row>
    <row r="568" ht="25" customHeight="1" spans="1:5">
      <c r="A568" s="316">
        <v>2080199</v>
      </c>
      <c r="B568" s="316" t="s">
        <v>484</v>
      </c>
      <c r="C568" s="322">
        <v>172</v>
      </c>
      <c r="D568" s="323">
        <v>2</v>
      </c>
      <c r="E568" s="63"/>
    </row>
    <row r="569" ht="25" customHeight="1" spans="1:5">
      <c r="A569" s="316">
        <v>20802</v>
      </c>
      <c r="B569" s="319" t="s">
        <v>485</v>
      </c>
      <c r="C569" s="320">
        <f>SUM(C570:C576)</f>
        <v>1825</v>
      </c>
      <c r="D569" s="324">
        <v>487</v>
      </c>
      <c r="E569" s="63"/>
    </row>
    <row r="570" ht="25" customHeight="1" spans="1:5">
      <c r="A570" s="316">
        <v>2080201</v>
      </c>
      <c r="B570" s="316" t="s">
        <v>102</v>
      </c>
      <c r="C570" s="322">
        <v>317</v>
      </c>
      <c r="D570" s="323">
        <v>400</v>
      </c>
      <c r="E570" s="63"/>
    </row>
    <row r="571" ht="25" customHeight="1" spans="1:5">
      <c r="A571" s="316">
        <v>2080202</v>
      </c>
      <c r="B571" s="316" t="s">
        <v>103</v>
      </c>
      <c r="C571" s="322">
        <v>55</v>
      </c>
      <c r="D571" s="323"/>
      <c r="E571" s="63"/>
    </row>
    <row r="572" ht="25" customHeight="1" spans="1:5">
      <c r="A572" s="316">
        <v>2080203</v>
      </c>
      <c r="B572" s="316" t="s">
        <v>104</v>
      </c>
      <c r="C572" s="322">
        <v>0</v>
      </c>
      <c r="D572" s="323"/>
      <c r="E572" s="63"/>
    </row>
    <row r="573" ht="25" customHeight="1" spans="1:5">
      <c r="A573" s="316">
        <v>2080206</v>
      </c>
      <c r="B573" s="316" t="s">
        <v>486</v>
      </c>
      <c r="C573" s="322">
        <v>0</v>
      </c>
      <c r="D573" s="323"/>
      <c r="E573" s="63"/>
    </row>
    <row r="574" ht="25" customHeight="1" spans="1:5">
      <c r="A574" s="316">
        <v>2080207</v>
      </c>
      <c r="B574" s="316" t="s">
        <v>487</v>
      </c>
      <c r="C574" s="322">
        <v>0</v>
      </c>
      <c r="D574" s="323"/>
      <c r="E574" s="63"/>
    </row>
    <row r="575" ht="25" customHeight="1" spans="1:5">
      <c r="A575" s="316">
        <v>2080208</v>
      </c>
      <c r="B575" s="316" t="s">
        <v>488</v>
      </c>
      <c r="C575" s="322">
        <v>877</v>
      </c>
      <c r="D575" s="323"/>
      <c r="E575" s="63"/>
    </row>
    <row r="576" ht="25" customHeight="1" spans="1:5">
      <c r="A576" s="316">
        <v>2080299</v>
      </c>
      <c r="B576" s="316" t="s">
        <v>489</v>
      </c>
      <c r="C576" s="322">
        <v>576</v>
      </c>
      <c r="D576" s="323">
        <v>87</v>
      </c>
      <c r="E576" s="63"/>
    </row>
    <row r="577" ht="25" customHeight="1" spans="1:5">
      <c r="A577" s="316">
        <v>20804</v>
      </c>
      <c r="B577" s="319" t="s">
        <v>490</v>
      </c>
      <c r="C577" s="320">
        <f>C578</f>
        <v>0</v>
      </c>
      <c r="D577" s="327"/>
      <c r="E577" s="63"/>
    </row>
    <row r="578" ht="25" customHeight="1" spans="1:5">
      <c r="A578" s="316">
        <v>2080402</v>
      </c>
      <c r="B578" s="316" t="s">
        <v>491</v>
      </c>
      <c r="C578" s="322">
        <v>0</v>
      </c>
      <c r="D578" s="323"/>
      <c r="E578" s="63"/>
    </row>
    <row r="579" ht="25" customHeight="1" spans="1:5">
      <c r="A579" s="316">
        <v>20805</v>
      </c>
      <c r="B579" s="319" t="s">
        <v>492</v>
      </c>
      <c r="C579" s="320">
        <f>SUM(C580:C587)</f>
        <v>18380</v>
      </c>
      <c r="D579" s="324">
        <v>7902</v>
      </c>
      <c r="E579" s="63"/>
    </row>
    <row r="580" ht="25" customHeight="1" spans="1:5">
      <c r="A580" s="316">
        <v>2080501</v>
      </c>
      <c r="B580" s="316" t="s">
        <v>493</v>
      </c>
      <c r="C580" s="322">
        <v>3905</v>
      </c>
      <c r="D580" s="323">
        <v>9</v>
      </c>
      <c r="E580" s="63"/>
    </row>
    <row r="581" ht="25" customHeight="1" spans="1:5">
      <c r="A581" s="316">
        <v>2080502</v>
      </c>
      <c r="B581" s="316" t="s">
        <v>494</v>
      </c>
      <c r="C581" s="322">
        <v>71</v>
      </c>
      <c r="D581" s="323"/>
      <c r="E581" s="63"/>
    </row>
    <row r="582" ht="25" customHeight="1" spans="1:5">
      <c r="A582" s="316">
        <v>2080503</v>
      </c>
      <c r="B582" s="316" t="s">
        <v>495</v>
      </c>
      <c r="C582" s="322">
        <v>0</v>
      </c>
      <c r="D582" s="323"/>
      <c r="E582" s="63"/>
    </row>
    <row r="583" ht="25" customHeight="1" spans="1:5">
      <c r="A583" s="316">
        <v>2080505</v>
      </c>
      <c r="B583" s="316" t="s">
        <v>496</v>
      </c>
      <c r="C583" s="322">
        <v>8346</v>
      </c>
      <c r="D583" s="323">
        <v>7867</v>
      </c>
      <c r="E583" s="63"/>
    </row>
    <row r="584" ht="25" customHeight="1" spans="1:5">
      <c r="A584" s="316">
        <v>2080506</v>
      </c>
      <c r="B584" s="316" t="s">
        <v>497</v>
      </c>
      <c r="C584" s="322">
        <v>1477</v>
      </c>
      <c r="D584" s="323">
        <v>26</v>
      </c>
      <c r="E584" s="63"/>
    </row>
    <row r="585" ht="25" customHeight="1" spans="1:5">
      <c r="A585" s="316">
        <v>2080507</v>
      </c>
      <c r="B585" s="316" t="s">
        <v>498</v>
      </c>
      <c r="C585" s="322">
        <v>3258</v>
      </c>
      <c r="D585" s="323"/>
      <c r="E585" s="63"/>
    </row>
    <row r="586" ht="25" customHeight="1" spans="1:5">
      <c r="A586" s="316">
        <v>2080508</v>
      </c>
      <c r="B586" s="316" t="s">
        <v>499</v>
      </c>
      <c r="C586" s="322">
        <v>0</v>
      </c>
      <c r="D586" s="323"/>
      <c r="E586" s="63"/>
    </row>
    <row r="587" ht="25" customHeight="1" spans="1:5">
      <c r="A587" s="316">
        <v>2080599</v>
      </c>
      <c r="B587" s="316" t="s">
        <v>500</v>
      </c>
      <c r="C587" s="322">
        <v>1323</v>
      </c>
      <c r="D587" s="323"/>
      <c r="E587" s="63"/>
    </row>
    <row r="588" ht="25" customHeight="1" spans="1:5">
      <c r="A588" s="316">
        <v>20806</v>
      </c>
      <c r="B588" s="319" t="s">
        <v>501</v>
      </c>
      <c r="C588" s="320">
        <f>SUM(C589:C591)</f>
        <v>0</v>
      </c>
      <c r="D588" s="327"/>
      <c r="E588" s="63"/>
    </row>
    <row r="589" ht="25" customHeight="1" spans="1:5">
      <c r="A589" s="316">
        <v>2080601</v>
      </c>
      <c r="B589" s="316" t="s">
        <v>502</v>
      </c>
      <c r="C589" s="322">
        <v>0</v>
      </c>
      <c r="D589" s="323"/>
      <c r="E589" s="63"/>
    </row>
    <row r="590" ht="25" customHeight="1" spans="1:5">
      <c r="A590" s="316">
        <v>2080602</v>
      </c>
      <c r="B590" s="316" t="s">
        <v>503</v>
      </c>
      <c r="C590" s="322">
        <v>0</v>
      </c>
      <c r="D590" s="323"/>
      <c r="E590" s="63"/>
    </row>
    <row r="591" ht="25" customHeight="1" spans="1:5">
      <c r="A591" s="316">
        <v>2080699</v>
      </c>
      <c r="B591" s="316" t="s">
        <v>504</v>
      </c>
      <c r="C591" s="322">
        <v>0</v>
      </c>
      <c r="D591" s="323"/>
      <c r="E591" s="63"/>
    </row>
    <row r="592" ht="25" customHeight="1" spans="1:5">
      <c r="A592" s="316">
        <v>20807</v>
      </c>
      <c r="B592" s="319" t="s">
        <v>505</v>
      </c>
      <c r="C592" s="320">
        <f>SUM(C593:C601)</f>
        <v>1755</v>
      </c>
      <c r="D592" s="327"/>
      <c r="E592" s="63"/>
    </row>
    <row r="593" ht="25" customHeight="1" spans="1:5">
      <c r="A593" s="316">
        <v>2080701</v>
      </c>
      <c r="B593" s="316" t="s">
        <v>506</v>
      </c>
      <c r="C593" s="322">
        <v>0</v>
      </c>
      <c r="D593" s="323"/>
      <c r="E593" s="63"/>
    </row>
    <row r="594" ht="25" customHeight="1" spans="1:5">
      <c r="A594" s="316">
        <v>2080702</v>
      </c>
      <c r="B594" s="316" t="s">
        <v>507</v>
      </c>
      <c r="C594" s="322">
        <v>0</v>
      </c>
      <c r="D594" s="323"/>
      <c r="E594" s="63"/>
    </row>
    <row r="595" ht="25" customHeight="1" spans="1:5">
      <c r="A595" s="316">
        <v>2080704</v>
      </c>
      <c r="B595" s="316" t="s">
        <v>508</v>
      </c>
      <c r="C595" s="322">
        <v>0</v>
      </c>
      <c r="D595" s="323"/>
      <c r="E595" s="63"/>
    </row>
    <row r="596" ht="25" customHeight="1" spans="1:5">
      <c r="A596" s="316">
        <v>2080705</v>
      </c>
      <c r="B596" s="316" t="s">
        <v>509</v>
      </c>
      <c r="C596" s="322">
        <v>0</v>
      </c>
      <c r="D596" s="323"/>
      <c r="E596" s="63"/>
    </row>
    <row r="597" ht="25" customHeight="1" spans="1:5">
      <c r="A597" s="316">
        <v>2080709</v>
      </c>
      <c r="B597" s="316" t="s">
        <v>510</v>
      </c>
      <c r="C597" s="322">
        <v>0</v>
      </c>
      <c r="D597" s="323"/>
      <c r="E597" s="63"/>
    </row>
    <row r="598" ht="25" customHeight="1" spans="1:5">
      <c r="A598" s="316">
        <v>2080711</v>
      </c>
      <c r="B598" s="316" t="s">
        <v>511</v>
      </c>
      <c r="C598" s="322">
        <v>0</v>
      </c>
      <c r="D598" s="323"/>
      <c r="E598" s="63"/>
    </row>
    <row r="599" ht="25" customHeight="1" spans="1:5">
      <c r="A599" s="316">
        <v>2080712</v>
      </c>
      <c r="B599" s="316" t="s">
        <v>512</v>
      </c>
      <c r="C599" s="322">
        <v>0</v>
      </c>
      <c r="D599" s="323"/>
      <c r="E599" s="63"/>
    </row>
    <row r="600" ht="25" customHeight="1" spans="1:5">
      <c r="A600" s="316">
        <v>2080713</v>
      </c>
      <c r="B600" s="316" t="s">
        <v>513</v>
      </c>
      <c r="C600" s="322">
        <v>0</v>
      </c>
      <c r="D600" s="323"/>
      <c r="E600" s="63"/>
    </row>
    <row r="601" ht="25" customHeight="1" spans="1:5">
      <c r="A601" s="316">
        <v>2080799</v>
      </c>
      <c r="B601" s="316" t="s">
        <v>514</v>
      </c>
      <c r="C601" s="322">
        <v>1755</v>
      </c>
      <c r="D601" s="323"/>
      <c r="E601" s="63"/>
    </row>
    <row r="602" ht="25" customHeight="1" spans="1:5">
      <c r="A602" s="316">
        <v>20808</v>
      </c>
      <c r="B602" s="319" t="s">
        <v>515</v>
      </c>
      <c r="C602" s="320">
        <f>SUM(C603:C610)</f>
        <v>2795</v>
      </c>
      <c r="D602" s="324">
        <v>5</v>
      </c>
      <c r="E602" s="63"/>
    </row>
    <row r="603" ht="25" customHeight="1" spans="1:5">
      <c r="A603" s="316">
        <v>2080801</v>
      </c>
      <c r="B603" s="316" t="s">
        <v>516</v>
      </c>
      <c r="C603" s="322">
        <v>1040</v>
      </c>
      <c r="D603" s="323"/>
      <c r="E603" s="63"/>
    </row>
    <row r="604" ht="25" customHeight="1" spans="1:5">
      <c r="A604" s="316">
        <v>2080802</v>
      </c>
      <c r="B604" s="316" t="s">
        <v>517</v>
      </c>
      <c r="C604" s="322">
        <v>111</v>
      </c>
      <c r="D604" s="323">
        <v>5</v>
      </c>
      <c r="E604" s="63"/>
    </row>
    <row r="605" ht="25" customHeight="1" spans="1:5">
      <c r="A605" s="316">
        <v>2080803</v>
      </c>
      <c r="B605" s="316" t="s">
        <v>518</v>
      </c>
      <c r="C605" s="322">
        <v>0</v>
      </c>
      <c r="D605" s="323"/>
      <c r="E605" s="63"/>
    </row>
    <row r="606" ht="25" customHeight="1" spans="1:5">
      <c r="A606" s="316">
        <v>2080805</v>
      </c>
      <c r="B606" s="316" t="s">
        <v>519</v>
      </c>
      <c r="C606" s="322">
        <v>169</v>
      </c>
      <c r="D606" s="323"/>
      <c r="E606" s="63"/>
    </row>
    <row r="607" ht="25" customHeight="1" spans="1:5">
      <c r="A607" s="316">
        <v>2080806</v>
      </c>
      <c r="B607" s="316" t="s">
        <v>520</v>
      </c>
      <c r="C607" s="322">
        <v>0</v>
      </c>
      <c r="D607" s="323"/>
      <c r="E607" s="63"/>
    </row>
    <row r="608" ht="25" customHeight="1" spans="1:5">
      <c r="A608" s="316">
        <v>2080807</v>
      </c>
      <c r="B608" s="316" t="s">
        <v>521</v>
      </c>
      <c r="C608" s="322">
        <v>0</v>
      </c>
      <c r="D608" s="323"/>
      <c r="E608" s="63"/>
    </row>
    <row r="609" ht="25" customHeight="1" spans="1:5">
      <c r="A609" s="316">
        <v>2080808</v>
      </c>
      <c r="B609" s="316" t="s">
        <v>522</v>
      </c>
      <c r="C609" s="322">
        <v>0</v>
      </c>
      <c r="D609" s="323"/>
      <c r="E609" s="63"/>
    </row>
    <row r="610" ht="25" customHeight="1" spans="1:5">
      <c r="A610" s="316">
        <v>2080899</v>
      </c>
      <c r="B610" s="316" t="s">
        <v>523</v>
      </c>
      <c r="C610" s="322">
        <v>1475</v>
      </c>
      <c r="D610" s="324"/>
      <c r="E610" s="63"/>
    </row>
    <row r="611" ht="25" customHeight="1" spans="1:5">
      <c r="A611" s="316">
        <v>20809</v>
      </c>
      <c r="B611" s="319" t="s">
        <v>524</v>
      </c>
      <c r="C611" s="320">
        <f>SUM(C612:C617)</f>
        <v>471</v>
      </c>
      <c r="D611" s="323"/>
      <c r="E611" s="63"/>
    </row>
    <row r="612" ht="25" customHeight="1" spans="1:5">
      <c r="A612" s="316">
        <v>2080901</v>
      </c>
      <c r="B612" s="316" t="s">
        <v>525</v>
      </c>
      <c r="C612" s="322">
        <v>103</v>
      </c>
      <c r="D612" s="323"/>
      <c r="E612" s="63"/>
    </row>
    <row r="613" ht="25" customHeight="1" spans="1:5">
      <c r="A613" s="316">
        <v>2080902</v>
      </c>
      <c r="B613" s="316" t="s">
        <v>526</v>
      </c>
      <c r="C613" s="322">
        <v>3</v>
      </c>
      <c r="D613" s="323"/>
      <c r="E613" s="63"/>
    </row>
    <row r="614" ht="25" customHeight="1" spans="1:5">
      <c r="A614" s="316">
        <v>2080903</v>
      </c>
      <c r="B614" s="316" t="s">
        <v>527</v>
      </c>
      <c r="C614" s="322">
        <v>0</v>
      </c>
      <c r="D614" s="323"/>
      <c r="E614" s="63"/>
    </row>
    <row r="615" ht="25" customHeight="1" spans="1:5">
      <c r="A615" s="316">
        <v>2080904</v>
      </c>
      <c r="B615" s="316" t="s">
        <v>528</v>
      </c>
      <c r="C615" s="322">
        <v>35</v>
      </c>
      <c r="D615" s="323"/>
      <c r="E615" s="63"/>
    </row>
    <row r="616" ht="25" customHeight="1" spans="1:5">
      <c r="A616" s="316">
        <v>2080905</v>
      </c>
      <c r="B616" s="316" t="s">
        <v>529</v>
      </c>
      <c r="C616" s="322">
        <v>59</v>
      </c>
      <c r="D616" s="323"/>
      <c r="E616" s="63"/>
    </row>
    <row r="617" ht="25" customHeight="1" spans="1:5">
      <c r="A617" s="316">
        <v>2080999</v>
      </c>
      <c r="B617" s="316" t="s">
        <v>530</v>
      </c>
      <c r="C617" s="322">
        <v>271</v>
      </c>
      <c r="D617" s="324">
        <v>45</v>
      </c>
      <c r="E617" s="63"/>
    </row>
    <row r="618" ht="25" customHeight="1" spans="1:5">
      <c r="A618" s="316">
        <v>20810</v>
      </c>
      <c r="B618" s="319" t="s">
        <v>531</v>
      </c>
      <c r="C618" s="320">
        <f>SUM(C619:C625)</f>
        <v>201</v>
      </c>
      <c r="D618" s="323">
        <v>9</v>
      </c>
      <c r="E618" s="63"/>
    </row>
    <row r="619" ht="25" customHeight="1" spans="1:5">
      <c r="A619" s="316">
        <v>2081001</v>
      </c>
      <c r="B619" s="316" t="s">
        <v>532</v>
      </c>
      <c r="C619" s="322">
        <v>107</v>
      </c>
      <c r="D619" s="323">
        <v>27</v>
      </c>
      <c r="E619" s="63"/>
    </row>
    <row r="620" ht="25" customHeight="1" spans="1:5">
      <c r="A620" s="316">
        <v>2081002</v>
      </c>
      <c r="B620" s="316" t="s">
        <v>533</v>
      </c>
      <c r="C620" s="322">
        <v>49</v>
      </c>
      <c r="D620" s="323"/>
      <c r="E620" s="63"/>
    </row>
    <row r="621" ht="25" customHeight="1" spans="1:5">
      <c r="A621" s="316">
        <v>2081003</v>
      </c>
      <c r="B621" s="316" t="s">
        <v>534</v>
      </c>
      <c r="C621" s="322">
        <v>0</v>
      </c>
      <c r="D621" s="323"/>
      <c r="E621" s="63"/>
    </row>
    <row r="622" ht="25" customHeight="1" spans="1:5">
      <c r="A622" s="316">
        <v>2081004</v>
      </c>
      <c r="B622" s="316" t="s">
        <v>535</v>
      </c>
      <c r="C622" s="322">
        <v>0</v>
      </c>
      <c r="D622" s="323"/>
      <c r="E622" s="63"/>
    </row>
    <row r="623" ht="25" customHeight="1" spans="1:5">
      <c r="A623" s="316">
        <v>2081005</v>
      </c>
      <c r="B623" s="316" t="s">
        <v>536</v>
      </c>
      <c r="C623" s="322">
        <v>0</v>
      </c>
      <c r="D623" s="323">
        <v>9</v>
      </c>
      <c r="E623" s="63"/>
    </row>
    <row r="624" ht="25" customHeight="1" spans="1:5">
      <c r="A624" s="316">
        <v>2081006</v>
      </c>
      <c r="B624" s="316" t="s">
        <v>537</v>
      </c>
      <c r="C624" s="322">
        <v>40</v>
      </c>
      <c r="D624" s="323"/>
      <c r="E624" s="63"/>
    </row>
    <row r="625" ht="25" customHeight="1" spans="1:5">
      <c r="A625" s="316">
        <v>2081099</v>
      </c>
      <c r="B625" s="316" t="s">
        <v>538</v>
      </c>
      <c r="C625" s="322">
        <v>5</v>
      </c>
      <c r="D625" s="324">
        <v>88</v>
      </c>
      <c r="E625" s="63"/>
    </row>
    <row r="626" ht="25" customHeight="1" spans="1:5">
      <c r="A626" s="316">
        <v>20811</v>
      </c>
      <c r="B626" s="319" t="s">
        <v>539</v>
      </c>
      <c r="C626" s="320">
        <f>SUM(C627:C634)</f>
        <v>1690</v>
      </c>
      <c r="D626" s="323">
        <v>88</v>
      </c>
      <c r="E626" s="63"/>
    </row>
    <row r="627" ht="25" customHeight="1" spans="1:5">
      <c r="A627" s="316">
        <v>2081101</v>
      </c>
      <c r="B627" s="316" t="s">
        <v>102</v>
      </c>
      <c r="C627" s="322">
        <v>75</v>
      </c>
      <c r="D627" s="323"/>
      <c r="E627" s="63"/>
    </row>
    <row r="628" ht="25" customHeight="1" spans="1:5">
      <c r="A628" s="316">
        <v>2081102</v>
      </c>
      <c r="B628" s="316" t="s">
        <v>103</v>
      </c>
      <c r="C628" s="322">
        <v>0</v>
      </c>
      <c r="D628" s="323"/>
      <c r="E628" s="63"/>
    </row>
    <row r="629" ht="25" customHeight="1" spans="1:5">
      <c r="A629" s="316">
        <v>2081103</v>
      </c>
      <c r="B629" s="316" t="s">
        <v>104</v>
      </c>
      <c r="C629" s="322">
        <v>0</v>
      </c>
      <c r="D629" s="323"/>
      <c r="E629" s="63"/>
    </row>
    <row r="630" ht="25" customHeight="1" spans="1:5">
      <c r="A630" s="316">
        <v>2081104</v>
      </c>
      <c r="B630" s="316" t="s">
        <v>540</v>
      </c>
      <c r="C630" s="322">
        <v>44</v>
      </c>
      <c r="D630" s="323"/>
      <c r="E630" s="63"/>
    </row>
    <row r="631" ht="25" customHeight="1" spans="1:5">
      <c r="A631" s="316">
        <v>2081105</v>
      </c>
      <c r="B631" s="316" t="s">
        <v>541</v>
      </c>
      <c r="C631" s="322">
        <v>31</v>
      </c>
      <c r="D631" s="323"/>
      <c r="E631" s="63"/>
    </row>
    <row r="632" ht="25" customHeight="1" spans="1:5">
      <c r="A632" s="316">
        <v>2081106</v>
      </c>
      <c r="B632" s="316" t="s">
        <v>542</v>
      </c>
      <c r="C632" s="322">
        <v>0</v>
      </c>
      <c r="D632" s="323"/>
      <c r="E632" s="63"/>
    </row>
    <row r="633" ht="25" customHeight="1" spans="1:5">
      <c r="A633" s="316">
        <v>2081107</v>
      </c>
      <c r="B633" s="316" t="s">
        <v>543</v>
      </c>
      <c r="C633" s="322">
        <v>506</v>
      </c>
      <c r="D633" s="323"/>
      <c r="E633" s="63"/>
    </row>
    <row r="634" ht="25" customHeight="1" spans="1:5">
      <c r="A634" s="316">
        <v>2081199</v>
      </c>
      <c r="B634" s="316" t="s">
        <v>544</v>
      </c>
      <c r="C634" s="322">
        <v>1034</v>
      </c>
      <c r="D634" s="327"/>
      <c r="E634" s="63"/>
    </row>
    <row r="635" ht="25" customHeight="1" spans="1:5">
      <c r="A635" s="316">
        <v>20816</v>
      </c>
      <c r="B635" s="319" t="s">
        <v>545</v>
      </c>
      <c r="C635" s="320">
        <f>SUM(C636:C639)</f>
        <v>0</v>
      </c>
      <c r="D635" s="323"/>
      <c r="E635" s="63"/>
    </row>
    <row r="636" ht="25" customHeight="1" spans="1:5">
      <c r="A636" s="316">
        <v>2081601</v>
      </c>
      <c r="B636" s="316" t="s">
        <v>102</v>
      </c>
      <c r="C636" s="322">
        <v>0</v>
      </c>
      <c r="D636" s="323"/>
      <c r="E636" s="63"/>
    </row>
    <row r="637" ht="25" customHeight="1" spans="1:5">
      <c r="A637" s="316">
        <v>2081602</v>
      </c>
      <c r="B637" s="316" t="s">
        <v>103</v>
      </c>
      <c r="C637" s="322">
        <v>0</v>
      </c>
      <c r="D637" s="323"/>
      <c r="E637" s="63"/>
    </row>
    <row r="638" ht="25" customHeight="1" spans="1:5">
      <c r="A638" s="316">
        <v>2081603</v>
      </c>
      <c r="B638" s="316" t="s">
        <v>104</v>
      </c>
      <c r="C638" s="322">
        <v>0</v>
      </c>
      <c r="D638" s="323"/>
      <c r="E638" s="63"/>
    </row>
    <row r="639" ht="25" customHeight="1" spans="1:5">
      <c r="A639" s="316">
        <v>2081699</v>
      </c>
      <c r="B639" s="316" t="s">
        <v>546</v>
      </c>
      <c r="C639" s="322">
        <v>0</v>
      </c>
      <c r="D639" s="324"/>
      <c r="E639" s="63"/>
    </row>
    <row r="640" ht="25" customHeight="1" spans="1:5">
      <c r="A640" s="316">
        <v>20819</v>
      </c>
      <c r="B640" s="319" t="s">
        <v>547</v>
      </c>
      <c r="C640" s="320">
        <f>SUM(C641:C642)</f>
        <v>5289</v>
      </c>
      <c r="D640" s="323"/>
      <c r="E640" s="63"/>
    </row>
    <row r="641" ht="25" customHeight="1" spans="1:5">
      <c r="A641" s="316">
        <v>2081901</v>
      </c>
      <c r="B641" s="316" t="s">
        <v>548</v>
      </c>
      <c r="C641" s="322">
        <v>4459</v>
      </c>
      <c r="D641" s="323"/>
      <c r="E641" s="63"/>
    </row>
    <row r="642" ht="25" customHeight="1" spans="1:5">
      <c r="A642" s="316">
        <v>2081902</v>
      </c>
      <c r="B642" s="316" t="s">
        <v>549</v>
      </c>
      <c r="C642" s="322">
        <v>830</v>
      </c>
      <c r="D642" s="324"/>
      <c r="E642" s="63"/>
    </row>
    <row r="643" ht="25" customHeight="1" spans="1:5">
      <c r="A643" s="316">
        <v>20820</v>
      </c>
      <c r="B643" s="319" t="s">
        <v>550</v>
      </c>
      <c r="C643" s="320">
        <f>SUM(C644:C645)</f>
        <v>198</v>
      </c>
      <c r="D643" s="323"/>
      <c r="E643" s="63"/>
    </row>
    <row r="644" ht="25" customHeight="1" spans="1:5">
      <c r="A644" s="316">
        <v>2082001</v>
      </c>
      <c r="B644" s="316" t="s">
        <v>551</v>
      </c>
      <c r="C644" s="322">
        <v>198</v>
      </c>
      <c r="D644" s="323"/>
      <c r="E644" s="63"/>
    </row>
    <row r="645" ht="25" customHeight="1" spans="1:5">
      <c r="A645" s="316">
        <v>2082002</v>
      </c>
      <c r="B645" s="316" t="s">
        <v>552</v>
      </c>
      <c r="C645" s="322">
        <v>0</v>
      </c>
      <c r="D645" s="324"/>
      <c r="E645" s="63"/>
    </row>
    <row r="646" ht="25" customHeight="1" spans="1:5">
      <c r="A646" s="316">
        <v>20821</v>
      </c>
      <c r="B646" s="319" t="s">
        <v>553</v>
      </c>
      <c r="C646" s="320">
        <f>SUM(C647:C648)</f>
        <v>403</v>
      </c>
      <c r="D646" s="323"/>
      <c r="E646" s="63"/>
    </row>
    <row r="647" ht="25" customHeight="1" spans="1:5">
      <c r="A647" s="316">
        <v>2082101</v>
      </c>
      <c r="B647" s="316" t="s">
        <v>554</v>
      </c>
      <c r="C647" s="322">
        <v>403</v>
      </c>
      <c r="D647" s="323"/>
      <c r="E647" s="63"/>
    </row>
    <row r="648" ht="25" customHeight="1" spans="1:5">
      <c r="A648" s="316">
        <v>2082102</v>
      </c>
      <c r="B648" s="316" t="s">
        <v>555</v>
      </c>
      <c r="C648" s="322">
        <v>0</v>
      </c>
      <c r="D648" s="324"/>
      <c r="E648" s="63"/>
    </row>
    <row r="649" ht="25" customHeight="1" spans="1:5">
      <c r="A649" s="316">
        <v>20824</v>
      </c>
      <c r="B649" s="319" t="s">
        <v>556</v>
      </c>
      <c r="C649" s="320">
        <f>SUM(C650:C651)</f>
        <v>33</v>
      </c>
      <c r="D649" s="323"/>
      <c r="E649" s="63"/>
    </row>
    <row r="650" ht="25" customHeight="1" spans="1:5">
      <c r="A650" s="316">
        <v>2082401</v>
      </c>
      <c r="B650" s="316" t="s">
        <v>557</v>
      </c>
      <c r="C650" s="322">
        <v>0</v>
      </c>
      <c r="D650" s="323"/>
      <c r="E650" s="63"/>
    </row>
    <row r="651" ht="25" customHeight="1" spans="1:5">
      <c r="A651" s="316">
        <v>2082402</v>
      </c>
      <c r="B651" s="316" t="s">
        <v>558</v>
      </c>
      <c r="C651" s="322">
        <v>33</v>
      </c>
      <c r="D651" s="324"/>
      <c r="E651" s="63"/>
    </row>
    <row r="652" ht="25" customHeight="1" spans="1:5">
      <c r="A652" s="316">
        <v>20825</v>
      </c>
      <c r="B652" s="319" t="s">
        <v>559</v>
      </c>
      <c r="C652" s="320">
        <f>SUM(C653:C654)</f>
        <v>205</v>
      </c>
      <c r="D652" s="323"/>
      <c r="E652" s="63"/>
    </row>
    <row r="653" ht="25" customHeight="1" spans="1:5">
      <c r="A653" s="316">
        <v>2082501</v>
      </c>
      <c r="B653" s="316" t="s">
        <v>560</v>
      </c>
      <c r="C653" s="322">
        <v>0</v>
      </c>
      <c r="D653" s="323"/>
      <c r="E653" s="63"/>
    </row>
    <row r="654" ht="25" customHeight="1" spans="1:5">
      <c r="A654" s="316">
        <v>2082502</v>
      </c>
      <c r="B654" s="316" t="s">
        <v>561</v>
      </c>
      <c r="C654" s="322">
        <v>205</v>
      </c>
      <c r="D654" s="324"/>
      <c r="E654" s="63"/>
    </row>
    <row r="655" ht="25" customHeight="1" spans="1:5">
      <c r="A655" s="316">
        <v>20826</v>
      </c>
      <c r="B655" s="319" t="s">
        <v>562</v>
      </c>
      <c r="C655" s="320">
        <f>SUM(C656:C658)</f>
        <v>5160</v>
      </c>
      <c r="D655" s="323"/>
      <c r="E655" s="63"/>
    </row>
    <row r="656" ht="25" customHeight="1" spans="1:5">
      <c r="A656" s="316">
        <v>2082601</v>
      </c>
      <c r="B656" s="316" t="s">
        <v>563</v>
      </c>
      <c r="C656" s="322">
        <v>0</v>
      </c>
      <c r="D656" s="323"/>
      <c r="E656" s="63"/>
    </row>
    <row r="657" ht="25" customHeight="1" spans="1:5">
      <c r="A657" s="316">
        <v>2082602</v>
      </c>
      <c r="B657" s="316" t="s">
        <v>564</v>
      </c>
      <c r="C657" s="322">
        <v>5054</v>
      </c>
      <c r="D657" s="323"/>
      <c r="E657" s="63"/>
    </row>
    <row r="658" ht="25" customHeight="1" spans="1:5">
      <c r="A658" s="316">
        <v>2082699</v>
      </c>
      <c r="B658" s="316" t="s">
        <v>565</v>
      </c>
      <c r="C658" s="322">
        <v>106</v>
      </c>
      <c r="D658" s="324">
        <f>D659+D660+D661</f>
        <v>501</v>
      </c>
      <c r="E658" s="63"/>
    </row>
    <row r="659" ht="25" customHeight="1" spans="1:5">
      <c r="A659" s="316">
        <v>20827</v>
      </c>
      <c r="B659" s="319" t="s">
        <v>566</v>
      </c>
      <c r="C659" s="320">
        <f>SUM(C660:C662)</f>
        <v>528</v>
      </c>
      <c r="D659" s="323">
        <v>258</v>
      </c>
      <c r="E659" s="63"/>
    </row>
    <row r="660" ht="25" customHeight="1" spans="1:5">
      <c r="A660" s="316">
        <v>2082701</v>
      </c>
      <c r="B660" s="316" t="s">
        <v>567</v>
      </c>
      <c r="C660" s="322">
        <v>253</v>
      </c>
      <c r="D660" s="323">
        <v>236</v>
      </c>
      <c r="E660" s="63"/>
    </row>
    <row r="661" ht="25" customHeight="1" spans="1:5">
      <c r="A661" s="316">
        <v>2082702</v>
      </c>
      <c r="B661" s="316" t="s">
        <v>568</v>
      </c>
      <c r="C661" s="322">
        <v>275</v>
      </c>
      <c r="D661" s="323">
        <v>7</v>
      </c>
      <c r="E661" s="63"/>
    </row>
    <row r="662" ht="25" customHeight="1" spans="1:5">
      <c r="A662" s="316">
        <v>2082799</v>
      </c>
      <c r="B662" s="316" t="s">
        <v>569</v>
      </c>
      <c r="C662" s="322">
        <v>0</v>
      </c>
      <c r="D662" s="324">
        <v>749</v>
      </c>
      <c r="E662" s="63"/>
    </row>
    <row r="663" ht="25" customHeight="1" spans="1:5">
      <c r="A663" s="316">
        <v>20828</v>
      </c>
      <c r="B663" s="319" t="s">
        <v>570</v>
      </c>
      <c r="C663" s="320">
        <f>SUM(C664:C670)</f>
        <v>436</v>
      </c>
      <c r="D663" s="323">
        <v>453</v>
      </c>
      <c r="E663" s="63"/>
    </row>
    <row r="664" ht="25" customHeight="1" spans="1:5">
      <c r="A664" s="316">
        <v>2082801</v>
      </c>
      <c r="B664" s="316" t="s">
        <v>102</v>
      </c>
      <c r="C664" s="322">
        <v>193</v>
      </c>
      <c r="D664" s="323"/>
      <c r="E664" s="63"/>
    </row>
    <row r="665" ht="25" customHeight="1" spans="1:5">
      <c r="A665" s="316">
        <v>2082802</v>
      </c>
      <c r="B665" s="316" t="s">
        <v>103</v>
      </c>
      <c r="C665" s="322">
        <v>0</v>
      </c>
      <c r="D665" s="323"/>
      <c r="E665" s="63"/>
    </row>
    <row r="666" ht="25" customHeight="1" spans="1:5">
      <c r="A666" s="316">
        <v>2082803</v>
      </c>
      <c r="B666" s="316" t="s">
        <v>104</v>
      </c>
      <c r="C666" s="322">
        <v>0</v>
      </c>
      <c r="D666" s="323"/>
      <c r="E666" s="63"/>
    </row>
    <row r="667" ht="25" customHeight="1" spans="1:5">
      <c r="A667" s="316">
        <v>2082804</v>
      </c>
      <c r="B667" s="316" t="s">
        <v>571</v>
      </c>
      <c r="C667" s="322">
        <v>0</v>
      </c>
      <c r="D667" s="323"/>
      <c r="E667" s="63"/>
    </row>
    <row r="668" ht="25" customHeight="1" spans="1:5">
      <c r="A668" s="316">
        <v>2082805</v>
      </c>
      <c r="B668" s="316" t="s">
        <v>572</v>
      </c>
      <c r="C668" s="322">
        <v>0</v>
      </c>
      <c r="D668" s="323">
        <v>296</v>
      </c>
      <c r="E668" s="63"/>
    </row>
    <row r="669" ht="25" customHeight="1" spans="1:5">
      <c r="A669" s="316">
        <v>2082850</v>
      </c>
      <c r="B669" s="316" t="s">
        <v>111</v>
      </c>
      <c r="C669" s="322">
        <v>233</v>
      </c>
      <c r="D669" s="323"/>
      <c r="E669" s="63"/>
    </row>
    <row r="670" ht="25" customHeight="1" spans="1:5">
      <c r="A670" s="316">
        <v>2082899</v>
      </c>
      <c r="B670" s="316" t="s">
        <v>573</v>
      </c>
      <c r="C670" s="322">
        <v>10</v>
      </c>
      <c r="D670" s="324"/>
      <c r="E670" s="63"/>
    </row>
    <row r="671" ht="25" customHeight="1" spans="1:5">
      <c r="A671" s="316">
        <v>20830</v>
      </c>
      <c r="B671" s="319" t="s">
        <v>574</v>
      </c>
      <c r="C671" s="320">
        <f>SUM(C672:C673)</f>
        <v>65</v>
      </c>
      <c r="D671" s="323"/>
      <c r="E671" s="63"/>
    </row>
    <row r="672" ht="25" customHeight="1" spans="1:5">
      <c r="A672" s="316">
        <v>2083001</v>
      </c>
      <c r="B672" s="316" t="s">
        <v>575</v>
      </c>
      <c r="C672" s="322">
        <v>65</v>
      </c>
      <c r="D672" s="323"/>
      <c r="E672" s="63"/>
    </row>
    <row r="673" ht="25" customHeight="1" spans="1:5">
      <c r="A673" s="316">
        <v>2083099</v>
      </c>
      <c r="B673" s="316" t="s">
        <v>576</v>
      </c>
      <c r="C673" s="322">
        <v>0</v>
      </c>
      <c r="D673" s="321">
        <v>28476</v>
      </c>
      <c r="E673" s="63"/>
    </row>
    <row r="674" ht="25" customHeight="1" spans="1:5">
      <c r="A674" s="316">
        <v>20899</v>
      </c>
      <c r="B674" s="319" t="s">
        <v>577</v>
      </c>
      <c r="C674" s="320">
        <f>C675</f>
        <v>792</v>
      </c>
      <c r="D674" s="325"/>
      <c r="E674" s="63"/>
    </row>
    <row r="675" ht="25" customHeight="1" spans="1:5">
      <c r="A675" s="316">
        <v>2089999</v>
      </c>
      <c r="B675" s="316" t="s">
        <v>578</v>
      </c>
      <c r="C675" s="322">
        <v>792</v>
      </c>
      <c r="D675" s="325"/>
      <c r="E675" s="63"/>
    </row>
    <row r="676" ht="25" customHeight="1" spans="1:5">
      <c r="A676" s="316">
        <v>210</v>
      </c>
      <c r="B676" s="319" t="s">
        <v>579</v>
      </c>
      <c r="C676" s="320">
        <f>SUM(C677,C682,C697,C701,C713,C716,C720,C725,C729,C733,C736,C745,C747)</f>
        <v>29377</v>
      </c>
      <c r="D676" s="321">
        <f>D677+D682+D697+D701+D720+D725+D729+D736+D747</f>
        <v>33927</v>
      </c>
      <c r="E676" s="63"/>
    </row>
    <row r="677" ht="25" customHeight="1" spans="1:5">
      <c r="A677" s="316">
        <v>21001</v>
      </c>
      <c r="B677" s="319" t="s">
        <v>580</v>
      </c>
      <c r="C677" s="320">
        <f>SUM(C678:C681)</f>
        <v>1164</v>
      </c>
      <c r="D677" s="324">
        <f>D678+D695</f>
        <v>1938</v>
      </c>
      <c r="E677" s="63"/>
    </row>
    <row r="678" ht="25" customHeight="1" spans="1:5">
      <c r="A678" s="316">
        <v>2100101</v>
      </c>
      <c r="B678" s="316" t="s">
        <v>102</v>
      </c>
      <c r="C678" s="322">
        <v>1051</v>
      </c>
      <c r="D678" s="323">
        <v>1938</v>
      </c>
      <c r="E678" s="63"/>
    </row>
    <row r="679" ht="25" customHeight="1" spans="1:5">
      <c r="A679" s="316">
        <v>2100102</v>
      </c>
      <c r="B679" s="316" t="s">
        <v>103</v>
      </c>
      <c r="C679" s="322">
        <v>0</v>
      </c>
      <c r="D679" s="323"/>
      <c r="E679" s="63"/>
    </row>
    <row r="680" ht="25" customHeight="1" spans="1:5">
      <c r="A680" s="316">
        <v>2100103</v>
      </c>
      <c r="B680" s="316" t="s">
        <v>104</v>
      </c>
      <c r="C680" s="322">
        <v>0</v>
      </c>
      <c r="D680" s="323"/>
      <c r="E680" s="63"/>
    </row>
    <row r="681" ht="25" customHeight="1" spans="1:5">
      <c r="A681" s="316">
        <v>2100199</v>
      </c>
      <c r="B681" s="316" t="s">
        <v>581</v>
      </c>
      <c r="C681" s="322">
        <v>113</v>
      </c>
      <c r="D681" s="323"/>
      <c r="E681" s="63"/>
    </row>
    <row r="682" ht="25" customHeight="1" spans="1:5">
      <c r="A682" s="316">
        <v>21002</v>
      </c>
      <c r="B682" s="319" t="s">
        <v>582</v>
      </c>
      <c r="C682" s="320">
        <f>SUM(C683:C696)</f>
        <v>933</v>
      </c>
      <c r="D682" s="324"/>
      <c r="E682" s="63"/>
    </row>
    <row r="683" ht="25" customHeight="1" spans="1:5">
      <c r="A683" s="316">
        <v>2100201</v>
      </c>
      <c r="B683" s="316" t="s">
        <v>583</v>
      </c>
      <c r="C683" s="322">
        <v>504</v>
      </c>
      <c r="D683" s="323"/>
      <c r="E683" s="63"/>
    </row>
    <row r="684" ht="25" customHeight="1" spans="1:5">
      <c r="A684" s="316">
        <v>2100202</v>
      </c>
      <c r="B684" s="316" t="s">
        <v>584</v>
      </c>
      <c r="C684" s="322">
        <v>0</v>
      </c>
      <c r="D684" s="323"/>
      <c r="E684" s="63"/>
    </row>
    <row r="685" ht="25" customHeight="1" spans="1:5">
      <c r="A685" s="316">
        <v>2100203</v>
      </c>
      <c r="B685" s="316" t="s">
        <v>585</v>
      </c>
      <c r="C685" s="322">
        <v>8</v>
      </c>
      <c r="D685" s="323"/>
      <c r="E685" s="63"/>
    </row>
    <row r="686" ht="25" customHeight="1" spans="1:5">
      <c r="A686" s="316">
        <v>2100204</v>
      </c>
      <c r="B686" s="316" t="s">
        <v>586</v>
      </c>
      <c r="C686" s="322">
        <v>0</v>
      </c>
      <c r="D686" s="323"/>
      <c r="E686" s="63"/>
    </row>
    <row r="687" ht="25" customHeight="1" spans="1:5">
      <c r="A687" s="316">
        <v>2100205</v>
      </c>
      <c r="B687" s="316" t="s">
        <v>587</v>
      </c>
      <c r="C687" s="322">
        <v>0</v>
      </c>
      <c r="D687" s="323"/>
      <c r="E687" s="63"/>
    </row>
    <row r="688" ht="25" customHeight="1" spans="1:5">
      <c r="A688" s="316">
        <v>2100206</v>
      </c>
      <c r="B688" s="316" t="s">
        <v>588</v>
      </c>
      <c r="C688" s="322">
        <v>0</v>
      </c>
      <c r="D688" s="323"/>
      <c r="E688" s="63"/>
    </row>
    <row r="689" ht="25" customHeight="1" spans="1:5">
      <c r="A689" s="316">
        <v>2100207</v>
      </c>
      <c r="B689" s="316" t="s">
        <v>589</v>
      </c>
      <c r="C689" s="322">
        <v>0</v>
      </c>
      <c r="D689" s="323"/>
      <c r="E689" s="63"/>
    </row>
    <row r="690" ht="25" customHeight="1" spans="1:5">
      <c r="A690" s="316">
        <v>2100208</v>
      </c>
      <c r="B690" s="316" t="s">
        <v>590</v>
      </c>
      <c r="C690" s="322">
        <v>0</v>
      </c>
      <c r="D690" s="323"/>
      <c r="E690" s="63"/>
    </row>
    <row r="691" ht="25" customHeight="1" spans="1:5">
      <c r="A691" s="316">
        <v>2100209</v>
      </c>
      <c r="B691" s="316" t="s">
        <v>591</v>
      </c>
      <c r="C691" s="322">
        <v>0</v>
      </c>
      <c r="D691" s="323"/>
      <c r="E691" s="63"/>
    </row>
    <row r="692" ht="25" customHeight="1" spans="1:5">
      <c r="A692" s="316">
        <v>2100210</v>
      </c>
      <c r="B692" s="316" t="s">
        <v>592</v>
      </c>
      <c r="C692" s="322">
        <v>0</v>
      </c>
      <c r="D692" s="323"/>
      <c r="E692" s="63"/>
    </row>
    <row r="693" ht="25" customHeight="1" spans="1:5">
      <c r="A693" s="316">
        <v>2100211</v>
      </c>
      <c r="B693" s="316" t="s">
        <v>593</v>
      </c>
      <c r="C693" s="322">
        <v>0</v>
      </c>
      <c r="D693" s="323"/>
      <c r="E693" s="63"/>
    </row>
    <row r="694" ht="25" customHeight="1" spans="1:5">
      <c r="A694" s="316">
        <v>2100212</v>
      </c>
      <c r="B694" s="316" t="s">
        <v>594</v>
      </c>
      <c r="C694" s="322">
        <v>0</v>
      </c>
      <c r="D694" s="323"/>
      <c r="E694" s="63"/>
    </row>
    <row r="695" ht="25" customHeight="1" spans="1:5">
      <c r="A695" s="316">
        <v>2100213</v>
      </c>
      <c r="B695" s="316" t="s">
        <v>595</v>
      </c>
      <c r="C695" s="322">
        <v>0</v>
      </c>
      <c r="D695" s="323"/>
      <c r="E695" s="63"/>
    </row>
    <row r="696" ht="25" customHeight="1" spans="1:5">
      <c r="A696" s="316">
        <v>2100299</v>
      </c>
      <c r="B696" s="316" t="s">
        <v>596</v>
      </c>
      <c r="C696" s="322">
        <v>421</v>
      </c>
      <c r="D696" s="324"/>
      <c r="E696" s="63"/>
    </row>
    <row r="697" ht="25" customHeight="1" spans="1:5">
      <c r="A697" s="316">
        <v>21003</v>
      </c>
      <c r="B697" s="319" t="s">
        <v>597</v>
      </c>
      <c r="C697" s="320">
        <f>SUM(C698:C700)</f>
        <v>2442</v>
      </c>
      <c r="D697" s="324">
        <v>4624</v>
      </c>
      <c r="E697" s="63"/>
    </row>
    <row r="698" ht="25" customHeight="1" spans="1:5">
      <c r="A698" s="316">
        <v>2100301</v>
      </c>
      <c r="B698" s="316" t="s">
        <v>598</v>
      </c>
      <c r="C698" s="322">
        <v>0</v>
      </c>
      <c r="D698" s="323"/>
      <c r="E698" s="63"/>
    </row>
    <row r="699" ht="25" customHeight="1" spans="1:5">
      <c r="A699" s="316">
        <v>2100302</v>
      </c>
      <c r="B699" s="316" t="s">
        <v>599</v>
      </c>
      <c r="C699" s="322">
        <v>1446</v>
      </c>
      <c r="D699" s="323">
        <v>4624</v>
      </c>
      <c r="E699" s="63"/>
    </row>
    <row r="700" ht="25" customHeight="1" spans="1:5">
      <c r="A700" s="316">
        <v>2100399</v>
      </c>
      <c r="B700" s="316" t="s">
        <v>600</v>
      </c>
      <c r="C700" s="322">
        <v>996</v>
      </c>
      <c r="D700" s="323"/>
      <c r="E700" s="63"/>
    </row>
    <row r="701" ht="25" customHeight="1" spans="1:5">
      <c r="A701" s="316">
        <v>21004</v>
      </c>
      <c r="B701" s="319" t="s">
        <v>601</v>
      </c>
      <c r="C701" s="320">
        <f>SUM(C702:C712)</f>
        <v>5209</v>
      </c>
      <c r="D701" s="324">
        <v>6256</v>
      </c>
      <c r="E701" s="63"/>
    </row>
    <row r="702" ht="25" customHeight="1" spans="1:5">
      <c r="A702" s="316">
        <v>2100401</v>
      </c>
      <c r="B702" s="316" t="s">
        <v>602</v>
      </c>
      <c r="C702" s="322">
        <v>26</v>
      </c>
      <c r="D702" s="323">
        <v>302</v>
      </c>
      <c r="E702" s="63"/>
    </row>
    <row r="703" ht="25" customHeight="1" spans="1:5">
      <c r="A703" s="316">
        <v>2100402</v>
      </c>
      <c r="B703" s="316" t="s">
        <v>603</v>
      </c>
      <c r="C703" s="322">
        <v>11</v>
      </c>
      <c r="D703" s="323">
        <v>104</v>
      </c>
      <c r="E703" s="63"/>
    </row>
    <row r="704" ht="25" customHeight="1" spans="1:5">
      <c r="A704" s="316">
        <v>2100403</v>
      </c>
      <c r="B704" s="316" t="s">
        <v>604</v>
      </c>
      <c r="C704" s="322">
        <v>103</v>
      </c>
      <c r="D704" s="323">
        <v>394</v>
      </c>
      <c r="E704" s="63"/>
    </row>
    <row r="705" ht="25" customHeight="1" spans="1:5">
      <c r="A705" s="316">
        <v>2100404</v>
      </c>
      <c r="B705" s="316" t="s">
        <v>605</v>
      </c>
      <c r="C705" s="322">
        <v>0</v>
      </c>
      <c r="D705" s="323"/>
      <c r="E705" s="63"/>
    </row>
    <row r="706" ht="25" customHeight="1" spans="1:5">
      <c r="A706" s="316">
        <v>2100405</v>
      </c>
      <c r="B706" s="316" t="s">
        <v>606</v>
      </c>
      <c r="C706" s="322">
        <v>0</v>
      </c>
      <c r="D706" s="323"/>
      <c r="E706" s="63"/>
    </row>
    <row r="707" ht="25" customHeight="1" spans="1:5">
      <c r="A707" s="316">
        <v>2100406</v>
      </c>
      <c r="B707" s="316" t="s">
        <v>607</v>
      </c>
      <c r="C707" s="322">
        <v>0</v>
      </c>
      <c r="D707" s="323"/>
      <c r="E707" s="63"/>
    </row>
    <row r="708" ht="25" customHeight="1" spans="1:5">
      <c r="A708" s="316">
        <v>2100407</v>
      </c>
      <c r="B708" s="316" t="s">
        <v>608</v>
      </c>
      <c r="C708" s="322">
        <v>0</v>
      </c>
      <c r="D708" s="323"/>
      <c r="E708" s="63"/>
    </row>
    <row r="709" ht="25" customHeight="1" spans="1:5">
      <c r="A709" s="316">
        <v>2100408</v>
      </c>
      <c r="B709" s="316" t="s">
        <v>609</v>
      </c>
      <c r="C709" s="322">
        <v>1646</v>
      </c>
      <c r="D709" s="323">
        <v>1656</v>
      </c>
      <c r="E709" s="63"/>
    </row>
    <row r="710" ht="25" customHeight="1" spans="1:5">
      <c r="A710" s="316">
        <v>2100409</v>
      </c>
      <c r="B710" s="316" t="s">
        <v>610</v>
      </c>
      <c r="C710" s="322">
        <v>76</v>
      </c>
      <c r="D710" s="323">
        <v>3800</v>
      </c>
      <c r="E710" s="63"/>
    </row>
    <row r="711" ht="25" customHeight="1" spans="1:5">
      <c r="A711" s="316">
        <v>2100410</v>
      </c>
      <c r="B711" s="316" t="s">
        <v>611</v>
      </c>
      <c r="C711" s="322">
        <v>2504</v>
      </c>
      <c r="D711" s="323"/>
      <c r="E711" s="63"/>
    </row>
    <row r="712" ht="25" customHeight="1" spans="1:5">
      <c r="A712" s="316">
        <v>2100499</v>
      </c>
      <c r="B712" s="316" t="s">
        <v>612</v>
      </c>
      <c r="C712" s="322">
        <v>843</v>
      </c>
      <c r="D712" s="323"/>
      <c r="E712" s="63"/>
    </row>
    <row r="713" ht="25" customHeight="1" spans="1:5">
      <c r="A713" s="316">
        <v>21006</v>
      </c>
      <c r="B713" s="319" t="s">
        <v>613</v>
      </c>
      <c r="C713" s="320">
        <f>SUM(C714:C715)</f>
        <v>300</v>
      </c>
      <c r="D713" s="324"/>
      <c r="E713" s="63"/>
    </row>
    <row r="714" ht="25" customHeight="1" spans="1:5">
      <c r="A714" s="316">
        <v>2100601</v>
      </c>
      <c r="B714" s="316" t="s">
        <v>614</v>
      </c>
      <c r="C714" s="322">
        <v>220</v>
      </c>
      <c r="D714" s="323"/>
      <c r="E714" s="63"/>
    </row>
    <row r="715" ht="25" customHeight="1" spans="1:5">
      <c r="A715" s="316">
        <v>2100699</v>
      </c>
      <c r="B715" s="316" t="s">
        <v>615</v>
      </c>
      <c r="C715" s="322">
        <v>80</v>
      </c>
      <c r="D715" s="323"/>
      <c r="E715" s="63"/>
    </row>
    <row r="716" ht="25" customHeight="1" spans="1:5">
      <c r="A716" s="316">
        <v>21007</v>
      </c>
      <c r="B716" s="319" t="s">
        <v>616</v>
      </c>
      <c r="C716" s="320">
        <f>SUM(C717:C719)</f>
        <v>397</v>
      </c>
      <c r="D716" s="324"/>
      <c r="E716" s="63"/>
    </row>
    <row r="717" ht="25" customHeight="1" spans="1:5">
      <c r="A717" s="316">
        <v>2100716</v>
      </c>
      <c r="B717" s="316" t="s">
        <v>617</v>
      </c>
      <c r="C717" s="322">
        <v>0</v>
      </c>
      <c r="D717" s="323"/>
      <c r="E717" s="63"/>
    </row>
    <row r="718" ht="25" customHeight="1" spans="1:5">
      <c r="A718" s="316">
        <v>2100717</v>
      </c>
      <c r="B718" s="316" t="s">
        <v>618</v>
      </c>
      <c r="C718" s="322">
        <v>368</v>
      </c>
      <c r="D718" s="323"/>
      <c r="E718" s="63"/>
    </row>
    <row r="719" ht="25" customHeight="1" spans="1:5">
      <c r="A719" s="316">
        <v>2100799</v>
      </c>
      <c r="B719" s="316" t="s">
        <v>619</v>
      </c>
      <c r="C719" s="322">
        <v>29</v>
      </c>
      <c r="D719" s="323"/>
      <c r="E719" s="63"/>
    </row>
    <row r="720" ht="25" customHeight="1" spans="1:5">
      <c r="A720" s="316">
        <v>21011</v>
      </c>
      <c r="B720" s="319" t="s">
        <v>620</v>
      </c>
      <c r="C720" s="320">
        <f>SUM(C721:C724)</f>
        <v>3869</v>
      </c>
      <c r="D720" s="324">
        <v>4281</v>
      </c>
      <c r="E720" s="63"/>
    </row>
    <row r="721" ht="25" customHeight="1" spans="1:5">
      <c r="A721" s="316">
        <v>2101101</v>
      </c>
      <c r="B721" s="316" t="s">
        <v>621</v>
      </c>
      <c r="C721" s="322">
        <v>1216</v>
      </c>
      <c r="D721" s="323">
        <v>1266</v>
      </c>
      <c r="E721" s="63"/>
    </row>
    <row r="722" ht="25" customHeight="1" spans="1:5">
      <c r="A722" s="316">
        <v>2101102</v>
      </c>
      <c r="B722" s="316" t="s">
        <v>622</v>
      </c>
      <c r="C722" s="322">
        <v>2644</v>
      </c>
      <c r="D722" s="323">
        <v>3003</v>
      </c>
      <c r="E722" s="63"/>
    </row>
    <row r="723" ht="25" customHeight="1" spans="1:5">
      <c r="A723" s="316">
        <v>2101103</v>
      </c>
      <c r="B723" s="316" t="s">
        <v>623</v>
      </c>
      <c r="C723" s="322">
        <v>6</v>
      </c>
      <c r="D723" s="323">
        <v>10</v>
      </c>
      <c r="E723" s="63"/>
    </row>
    <row r="724" ht="25" customHeight="1" spans="1:5">
      <c r="A724" s="316">
        <v>2101199</v>
      </c>
      <c r="B724" s="316" t="s">
        <v>624</v>
      </c>
      <c r="C724" s="322">
        <v>3</v>
      </c>
      <c r="D724" s="323">
        <v>2</v>
      </c>
      <c r="E724" s="63"/>
    </row>
    <row r="725" ht="25" customHeight="1" spans="1:5">
      <c r="A725" s="316">
        <v>21012</v>
      </c>
      <c r="B725" s="319" t="s">
        <v>625</v>
      </c>
      <c r="C725" s="320">
        <f>SUM(C726:C728)</f>
        <v>13445</v>
      </c>
      <c r="D725" s="324">
        <f>D726+D727+D728</f>
        <v>13500</v>
      </c>
      <c r="E725" s="63"/>
    </row>
    <row r="726" ht="25" customHeight="1" spans="1:5">
      <c r="A726" s="316">
        <v>2101201</v>
      </c>
      <c r="B726" s="316" t="s">
        <v>626</v>
      </c>
      <c r="C726" s="322">
        <v>2</v>
      </c>
      <c r="D726" s="323"/>
      <c r="E726" s="63"/>
    </row>
    <row r="727" ht="25" customHeight="1" spans="1:5">
      <c r="A727" s="316">
        <v>2101202</v>
      </c>
      <c r="B727" s="316" t="s">
        <v>627</v>
      </c>
      <c r="C727" s="322">
        <v>13443</v>
      </c>
      <c r="D727" s="323">
        <v>13500</v>
      </c>
      <c r="E727" s="63"/>
    </row>
    <row r="728" ht="25" customHeight="1" spans="1:5">
      <c r="A728" s="316">
        <v>2101299</v>
      </c>
      <c r="B728" s="316" t="s">
        <v>628</v>
      </c>
      <c r="C728" s="322">
        <v>0</v>
      </c>
      <c r="D728" s="323"/>
      <c r="E728" s="63"/>
    </row>
    <row r="729" ht="25" customHeight="1" spans="1:5">
      <c r="A729" s="316">
        <v>21013</v>
      </c>
      <c r="B729" s="319" t="s">
        <v>629</v>
      </c>
      <c r="C729" s="320">
        <f>SUM(C730:C732)</f>
        <v>1055</v>
      </c>
      <c r="D729" s="324">
        <f>D730+D731+D732</f>
        <v>1050</v>
      </c>
      <c r="E729" s="63"/>
    </row>
    <row r="730" ht="25" customHeight="1" spans="1:5">
      <c r="A730" s="316">
        <v>2101301</v>
      </c>
      <c r="B730" s="316" t="s">
        <v>630</v>
      </c>
      <c r="C730" s="322">
        <v>0</v>
      </c>
      <c r="D730" s="323"/>
      <c r="E730" s="63"/>
    </row>
    <row r="731" ht="25" customHeight="1" spans="1:5">
      <c r="A731" s="316">
        <v>2101302</v>
      </c>
      <c r="B731" s="316" t="s">
        <v>631</v>
      </c>
      <c r="C731" s="322">
        <v>6</v>
      </c>
      <c r="D731" s="323"/>
      <c r="E731" s="63"/>
    </row>
    <row r="732" ht="25" customHeight="1" spans="1:5">
      <c r="A732" s="316">
        <v>2101399</v>
      </c>
      <c r="B732" s="316" t="s">
        <v>632</v>
      </c>
      <c r="C732" s="322">
        <v>1049</v>
      </c>
      <c r="D732" s="323">
        <v>1050</v>
      </c>
      <c r="E732" s="63"/>
    </row>
    <row r="733" ht="25" customHeight="1" spans="1:5">
      <c r="A733" s="316">
        <v>21014</v>
      </c>
      <c r="B733" s="319" t="s">
        <v>633</v>
      </c>
      <c r="C733" s="320">
        <f>SUM(C734:C735)</f>
        <v>68</v>
      </c>
      <c r="D733" s="324"/>
      <c r="E733" s="63"/>
    </row>
    <row r="734" ht="25" customHeight="1" spans="1:5">
      <c r="A734" s="316">
        <v>2101401</v>
      </c>
      <c r="B734" s="316" t="s">
        <v>634</v>
      </c>
      <c r="C734" s="322">
        <v>68</v>
      </c>
      <c r="D734" s="323"/>
      <c r="E734" s="63"/>
    </row>
    <row r="735" ht="25" customHeight="1" spans="1:5">
      <c r="A735" s="316">
        <v>2101499</v>
      </c>
      <c r="B735" s="316" t="s">
        <v>635</v>
      </c>
      <c r="C735" s="322">
        <v>0</v>
      </c>
      <c r="D735" s="323"/>
      <c r="E735" s="63"/>
    </row>
    <row r="736" ht="25" customHeight="1" spans="1:5">
      <c r="A736" s="316">
        <v>21015</v>
      </c>
      <c r="B736" s="319" t="s">
        <v>636</v>
      </c>
      <c r="C736" s="320">
        <f>SUM(C737:C744)</f>
        <v>436</v>
      </c>
      <c r="D736" s="324">
        <v>462</v>
      </c>
      <c r="E736" s="63"/>
    </row>
    <row r="737" ht="25" customHeight="1" spans="1:5">
      <c r="A737" s="316">
        <v>2101501</v>
      </c>
      <c r="B737" s="316" t="s">
        <v>102</v>
      </c>
      <c r="C737" s="322">
        <v>385</v>
      </c>
      <c r="D737" s="323">
        <v>462</v>
      </c>
      <c r="E737" s="63"/>
    </row>
    <row r="738" ht="25" customHeight="1" spans="1:5">
      <c r="A738" s="316">
        <v>2101502</v>
      </c>
      <c r="B738" s="316" t="s">
        <v>103</v>
      </c>
      <c r="C738" s="322">
        <v>0</v>
      </c>
      <c r="D738" s="323"/>
      <c r="E738" s="63"/>
    </row>
    <row r="739" ht="25" customHeight="1" spans="1:5">
      <c r="A739" s="316">
        <v>2101503</v>
      </c>
      <c r="B739" s="316" t="s">
        <v>104</v>
      </c>
      <c r="C739" s="322">
        <v>0</v>
      </c>
      <c r="D739" s="323"/>
      <c r="E739" s="63"/>
    </row>
    <row r="740" ht="25" customHeight="1" spans="1:5">
      <c r="A740" s="316">
        <v>2101504</v>
      </c>
      <c r="B740" s="316" t="s">
        <v>143</v>
      </c>
      <c r="C740" s="322">
        <v>0</v>
      </c>
      <c r="D740" s="323"/>
      <c r="E740" s="63"/>
    </row>
    <row r="741" ht="25" customHeight="1" spans="1:5">
      <c r="A741" s="316">
        <v>2101505</v>
      </c>
      <c r="B741" s="316" t="s">
        <v>637</v>
      </c>
      <c r="C741" s="322">
        <v>0</v>
      </c>
      <c r="D741" s="323"/>
      <c r="E741" s="63"/>
    </row>
    <row r="742" ht="25" customHeight="1" spans="1:5">
      <c r="A742" s="316">
        <v>2101506</v>
      </c>
      <c r="B742" s="316" t="s">
        <v>638</v>
      </c>
      <c r="C742" s="322">
        <v>0</v>
      </c>
      <c r="D742" s="323"/>
      <c r="E742" s="63"/>
    </row>
    <row r="743" ht="25" customHeight="1" spans="1:5">
      <c r="A743" s="316">
        <v>2101550</v>
      </c>
      <c r="B743" s="316" t="s">
        <v>111</v>
      </c>
      <c r="C743" s="322">
        <v>0</v>
      </c>
      <c r="D743" s="323"/>
      <c r="E743" s="63"/>
    </row>
    <row r="744" ht="25" customHeight="1" spans="1:5">
      <c r="A744" s="316">
        <v>2101599</v>
      </c>
      <c r="B744" s="316" t="s">
        <v>639</v>
      </c>
      <c r="C744" s="322">
        <v>51</v>
      </c>
      <c r="D744" s="323"/>
      <c r="E744" s="63"/>
    </row>
    <row r="745" ht="25" customHeight="1" spans="1:5">
      <c r="A745" s="316">
        <v>21016</v>
      </c>
      <c r="B745" s="319" t="s">
        <v>640</v>
      </c>
      <c r="C745" s="320">
        <f>C746</f>
        <v>8</v>
      </c>
      <c r="D745" s="330"/>
      <c r="E745" s="63"/>
    </row>
    <row r="746" ht="25" customHeight="1" spans="1:5">
      <c r="A746" s="316">
        <v>2101601</v>
      </c>
      <c r="B746" s="316" t="s">
        <v>641</v>
      </c>
      <c r="C746" s="322">
        <v>8</v>
      </c>
      <c r="D746" s="330"/>
      <c r="E746" s="63"/>
    </row>
    <row r="747" ht="25" customHeight="1" spans="1:5">
      <c r="A747" s="316">
        <v>21099</v>
      </c>
      <c r="B747" s="319" t="s">
        <v>642</v>
      </c>
      <c r="C747" s="320">
        <f>C748</f>
        <v>51</v>
      </c>
      <c r="D747" s="321">
        <v>1816</v>
      </c>
      <c r="E747" s="63"/>
    </row>
    <row r="748" ht="25" customHeight="1" spans="1:5">
      <c r="A748" s="316">
        <v>2109999</v>
      </c>
      <c r="B748" s="316" t="s">
        <v>643</v>
      </c>
      <c r="C748" s="322">
        <v>51</v>
      </c>
      <c r="D748" s="323">
        <v>1816</v>
      </c>
      <c r="E748" s="63"/>
    </row>
    <row r="749" ht="25" customHeight="1" spans="1:5">
      <c r="A749" s="316">
        <v>211</v>
      </c>
      <c r="B749" s="319" t="s">
        <v>644</v>
      </c>
      <c r="C749" s="320">
        <f>SUM(C750,C760,C764,C773,C780,C787,C793,C796,C799,C801,C803,C809,C811,C813,C824)</f>
        <v>11054</v>
      </c>
      <c r="D749" s="321">
        <f>D760+D764+D773+D780</f>
        <v>9043</v>
      </c>
      <c r="E749" s="63"/>
    </row>
    <row r="750" ht="25" customHeight="1" spans="1:5">
      <c r="A750" s="316">
        <v>21101</v>
      </c>
      <c r="B750" s="319" t="s">
        <v>645</v>
      </c>
      <c r="C750" s="320">
        <f>SUM(C751:C759)</f>
        <v>457</v>
      </c>
      <c r="D750" s="324"/>
      <c r="E750" s="63"/>
    </row>
    <row r="751" ht="25" customHeight="1" spans="1:5">
      <c r="A751" s="316">
        <v>2110101</v>
      </c>
      <c r="B751" s="316" t="s">
        <v>102</v>
      </c>
      <c r="C751" s="322">
        <v>248</v>
      </c>
      <c r="D751" s="323"/>
      <c r="E751" s="63"/>
    </row>
    <row r="752" ht="25" customHeight="1" spans="1:5">
      <c r="A752" s="316">
        <v>2110102</v>
      </c>
      <c r="B752" s="316" t="s">
        <v>103</v>
      </c>
      <c r="C752" s="322">
        <v>0</v>
      </c>
      <c r="D752" s="323"/>
      <c r="E752" s="63"/>
    </row>
    <row r="753" ht="25" customHeight="1" spans="1:5">
      <c r="A753" s="316">
        <v>2110103</v>
      </c>
      <c r="B753" s="316" t="s">
        <v>104</v>
      </c>
      <c r="C753" s="322">
        <v>0</v>
      </c>
      <c r="D753" s="323"/>
      <c r="E753" s="63"/>
    </row>
    <row r="754" ht="25" customHeight="1" spans="1:5">
      <c r="A754" s="316">
        <v>2110104</v>
      </c>
      <c r="B754" s="316" t="s">
        <v>646</v>
      </c>
      <c r="C754" s="322">
        <v>0</v>
      </c>
      <c r="D754" s="323"/>
      <c r="E754" s="63"/>
    </row>
    <row r="755" ht="25" customHeight="1" spans="1:5">
      <c r="A755" s="316">
        <v>2110105</v>
      </c>
      <c r="B755" s="316" t="s">
        <v>647</v>
      </c>
      <c r="C755" s="322">
        <v>0</v>
      </c>
      <c r="D755" s="323"/>
      <c r="E755" s="63"/>
    </row>
    <row r="756" ht="25" customHeight="1" spans="1:5">
      <c r="A756" s="316">
        <v>2110106</v>
      </c>
      <c r="B756" s="316" t="s">
        <v>648</v>
      </c>
      <c r="C756" s="322">
        <v>0</v>
      </c>
      <c r="D756" s="323"/>
      <c r="E756" s="63"/>
    </row>
    <row r="757" ht="25" customHeight="1" spans="1:5">
      <c r="A757" s="316">
        <v>2110107</v>
      </c>
      <c r="B757" s="316" t="s">
        <v>649</v>
      </c>
      <c r="C757" s="322">
        <v>0</v>
      </c>
      <c r="D757" s="323"/>
      <c r="E757" s="63"/>
    </row>
    <row r="758" ht="25" customHeight="1" spans="1:5">
      <c r="A758" s="316">
        <v>2110108</v>
      </c>
      <c r="B758" s="316" t="s">
        <v>650</v>
      </c>
      <c r="C758" s="322">
        <v>0</v>
      </c>
      <c r="D758" s="323"/>
      <c r="E758" s="63"/>
    </row>
    <row r="759" ht="25" customHeight="1" spans="1:5">
      <c r="A759" s="316">
        <v>2110199</v>
      </c>
      <c r="B759" s="316" t="s">
        <v>651</v>
      </c>
      <c r="C759" s="322">
        <v>209</v>
      </c>
      <c r="D759" s="323"/>
      <c r="E759" s="63"/>
    </row>
    <row r="760" ht="25" customHeight="1" spans="1:5">
      <c r="A760" s="316">
        <v>21102</v>
      </c>
      <c r="B760" s="319" t="s">
        <v>652</v>
      </c>
      <c r="C760" s="320">
        <f>SUM(C761:C763)</f>
        <v>14</v>
      </c>
      <c r="D760" s="324">
        <v>140</v>
      </c>
      <c r="E760" s="63"/>
    </row>
    <row r="761" ht="25" customHeight="1" spans="1:5">
      <c r="A761" s="316">
        <v>2110203</v>
      </c>
      <c r="B761" s="316" t="s">
        <v>653</v>
      </c>
      <c r="C761" s="322">
        <v>0</v>
      </c>
      <c r="D761" s="323"/>
      <c r="E761" s="63"/>
    </row>
    <row r="762" ht="25" customHeight="1" spans="1:5">
      <c r="A762" s="316">
        <v>2110204</v>
      </c>
      <c r="B762" s="316" t="s">
        <v>654</v>
      </c>
      <c r="C762" s="322">
        <v>0</v>
      </c>
      <c r="D762" s="323"/>
      <c r="E762" s="63"/>
    </row>
    <row r="763" ht="25" customHeight="1" spans="1:5">
      <c r="A763" s="316">
        <v>2110299</v>
      </c>
      <c r="B763" s="316" t="s">
        <v>655</v>
      </c>
      <c r="C763" s="322">
        <v>14</v>
      </c>
      <c r="D763" s="323">
        <v>140</v>
      </c>
      <c r="E763" s="63"/>
    </row>
    <row r="764" ht="25" customHeight="1" spans="1:5">
      <c r="A764" s="316">
        <v>21103</v>
      </c>
      <c r="B764" s="319" t="s">
        <v>656</v>
      </c>
      <c r="C764" s="320">
        <f>SUM(C765:C772)</f>
        <v>3293</v>
      </c>
      <c r="D764" s="324">
        <f>D765+D766+D767+D768+D769+D770+D771+D772</f>
        <v>3259</v>
      </c>
      <c r="E764" s="63"/>
    </row>
    <row r="765" ht="25" customHeight="1" spans="1:5">
      <c r="A765" s="316">
        <v>2110301</v>
      </c>
      <c r="B765" s="316" t="s">
        <v>657</v>
      </c>
      <c r="C765" s="322">
        <v>0</v>
      </c>
      <c r="D765" s="323"/>
      <c r="E765" s="63"/>
    </row>
    <row r="766" ht="25" customHeight="1" spans="1:5">
      <c r="A766" s="316">
        <v>2110302</v>
      </c>
      <c r="B766" s="316" t="s">
        <v>658</v>
      </c>
      <c r="C766" s="322">
        <v>2639</v>
      </c>
      <c r="D766" s="323">
        <v>2652</v>
      </c>
      <c r="E766" s="63"/>
    </row>
    <row r="767" ht="25" customHeight="1" spans="1:5">
      <c r="A767" s="316">
        <v>2110303</v>
      </c>
      <c r="B767" s="316" t="s">
        <v>659</v>
      </c>
      <c r="C767" s="322">
        <v>0</v>
      </c>
      <c r="D767" s="323"/>
      <c r="E767" s="63"/>
    </row>
    <row r="768" ht="25" customHeight="1" spans="1:5">
      <c r="A768" s="316">
        <v>2110304</v>
      </c>
      <c r="B768" s="316" t="s">
        <v>660</v>
      </c>
      <c r="C768" s="322">
        <v>654</v>
      </c>
      <c r="D768" s="323">
        <v>507</v>
      </c>
      <c r="E768" s="63"/>
    </row>
    <row r="769" ht="25" customHeight="1" spans="1:5">
      <c r="A769" s="316">
        <v>2110305</v>
      </c>
      <c r="B769" s="316" t="s">
        <v>661</v>
      </c>
      <c r="C769" s="322">
        <v>0</v>
      </c>
      <c r="D769" s="323"/>
      <c r="E769" s="63"/>
    </row>
    <row r="770" ht="25" customHeight="1" spans="1:5">
      <c r="A770" s="316">
        <v>2110306</v>
      </c>
      <c r="B770" s="316" t="s">
        <v>662</v>
      </c>
      <c r="C770" s="322">
        <v>0</v>
      </c>
      <c r="D770" s="323"/>
      <c r="E770" s="63"/>
    </row>
    <row r="771" ht="25" customHeight="1" spans="1:5">
      <c r="A771" s="316">
        <v>2110307</v>
      </c>
      <c r="B771" s="316" t="s">
        <v>663</v>
      </c>
      <c r="C771" s="322">
        <v>0</v>
      </c>
      <c r="D771" s="323"/>
      <c r="E771" s="63"/>
    </row>
    <row r="772" ht="25" customHeight="1" spans="1:5">
      <c r="A772" s="316">
        <v>2110399</v>
      </c>
      <c r="B772" s="316" t="s">
        <v>664</v>
      </c>
      <c r="C772" s="322">
        <v>0</v>
      </c>
      <c r="D772" s="323">
        <v>100</v>
      </c>
      <c r="E772" s="63"/>
    </row>
    <row r="773" ht="25" customHeight="1" spans="1:5">
      <c r="A773" s="316">
        <v>21104</v>
      </c>
      <c r="B773" s="319" t="s">
        <v>665</v>
      </c>
      <c r="C773" s="320">
        <f>SUM(C774:C779)</f>
        <v>5453</v>
      </c>
      <c r="D773" s="324">
        <f>D774+D775+D776+D777</f>
        <v>4144</v>
      </c>
      <c r="E773" s="63"/>
    </row>
    <row r="774" ht="25" customHeight="1" spans="1:5">
      <c r="A774" s="316">
        <v>2110401</v>
      </c>
      <c r="B774" s="316" t="s">
        <v>666</v>
      </c>
      <c r="C774" s="322">
        <v>1845</v>
      </c>
      <c r="D774" s="323">
        <v>661</v>
      </c>
      <c r="E774" s="63"/>
    </row>
    <row r="775" ht="25" customHeight="1" spans="1:5">
      <c r="A775" s="316">
        <v>2110402</v>
      </c>
      <c r="B775" s="316" t="s">
        <v>667</v>
      </c>
      <c r="C775" s="322">
        <v>2211</v>
      </c>
      <c r="D775" s="323">
        <v>1813</v>
      </c>
      <c r="E775" s="63"/>
    </row>
    <row r="776" ht="25" customHeight="1" spans="1:5">
      <c r="A776" s="316">
        <v>2110404</v>
      </c>
      <c r="B776" s="316" t="s">
        <v>668</v>
      </c>
      <c r="C776" s="322">
        <v>0</v>
      </c>
      <c r="D776" s="323"/>
      <c r="E776" s="63"/>
    </row>
    <row r="777" ht="25" customHeight="1" spans="1:5">
      <c r="A777" s="316">
        <v>2110405</v>
      </c>
      <c r="B777" s="316" t="s">
        <v>669</v>
      </c>
      <c r="C777" s="322">
        <v>0</v>
      </c>
      <c r="D777" s="323">
        <v>1670</v>
      </c>
      <c r="E777" s="63"/>
    </row>
    <row r="778" ht="25" customHeight="1" spans="1:5">
      <c r="A778" s="316">
        <v>2110406</v>
      </c>
      <c r="B778" s="316" t="s">
        <v>670</v>
      </c>
      <c r="C778" s="322">
        <v>0</v>
      </c>
      <c r="D778" s="330"/>
      <c r="E778" s="63"/>
    </row>
    <row r="779" ht="25" customHeight="1" spans="1:5">
      <c r="A779" s="316">
        <v>2110499</v>
      </c>
      <c r="B779" s="316" t="s">
        <v>671</v>
      </c>
      <c r="C779" s="322">
        <v>1397</v>
      </c>
      <c r="D779" s="330"/>
      <c r="E779" s="63"/>
    </row>
    <row r="780" ht="25" customHeight="1" spans="1:5">
      <c r="A780" s="316">
        <v>21105</v>
      </c>
      <c r="B780" s="319" t="s">
        <v>672</v>
      </c>
      <c r="C780" s="320">
        <f>SUM(C781:C786)</f>
        <v>1790</v>
      </c>
      <c r="D780" s="324">
        <f>D781+D785</f>
        <v>1500</v>
      </c>
      <c r="E780" s="63"/>
    </row>
    <row r="781" ht="25" customHeight="1" spans="1:5">
      <c r="A781" s="316">
        <v>2110501</v>
      </c>
      <c r="B781" s="316" t="s">
        <v>673</v>
      </c>
      <c r="C781" s="322">
        <v>501</v>
      </c>
      <c r="D781" s="323">
        <v>500</v>
      </c>
      <c r="E781" s="63"/>
    </row>
    <row r="782" ht="25" customHeight="1" spans="1:5">
      <c r="A782" s="316">
        <v>2110502</v>
      </c>
      <c r="B782" s="316" t="s">
        <v>674</v>
      </c>
      <c r="C782" s="322">
        <v>0</v>
      </c>
      <c r="D782" s="323"/>
      <c r="E782" s="63"/>
    </row>
    <row r="783" ht="25" customHeight="1" spans="1:5">
      <c r="A783" s="316">
        <v>2110503</v>
      </c>
      <c r="B783" s="316" t="s">
        <v>675</v>
      </c>
      <c r="C783" s="322">
        <v>0</v>
      </c>
      <c r="D783" s="323"/>
      <c r="E783" s="63"/>
    </row>
    <row r="784" ht="25" customHeight="1" spans="1:5">
      <c r="A784" s="316">
        <v>2110506</v>
      </c>
      <c r="B784" s="316" t="s">
        <v>676</v>
      </c>
      <c r="C784" s="322">
        <v>0</v>
      </c>
      <c r="D784" s="323"/>
      <c r="E784" s="63"/>
    </row>
    <row r="785" ht="25" customHeight="1" spans="1:5">
      <c r="A785" s="316">
        <v>2110507</v>
      </c>
      <c r="B785" s="316" t="s">
        <v>677</v>
      </c>
      <c r="C785" s="322">
        <v>1005</v>
      </c>
      <c r="D785" s="323">
        <v>1000</v>
      </c>
      <c r="E785" s="63"/>
    </row>
    <row r="786" ht="25" customHeight="1" spans="1:5">
      <c r="A786" s="316">
        <v>2110599</v>
      </c>
      <c r="B786" s="316" t="s">
        <v>678</v>
      </c>
      <c r="C786" s="322">
        <v>284</v>
      </c>
      <c r="D786" s="323"/>
      <c r="E786" s="63"/>
    </row>
    <row r="787" ht="25" customHeight="1" spans="1:5">
      <c r="A787" s="316">
        <v>21106</v>
      </c>
      <c r="B787" s="319" t="s">
        <v>679</v>
      </c>
      <c r="C787" s="320">
        <f>SUM(C788:C792)</f>
        <v>0</v>
      </c>
      <c r="D787" s="323"/>
      <c r="E787" s="63"/>
    </row>
    <row r="788" ht="25" customHeight="1" spans="1:5">
      <c r="A788" s="316">
        <v>2110602</v>
      </c>
      <c r="B788" s="316" t="s">
        <v>680</v>
      </c>
      <c r="C788" s="322">
        <v>0</v>
      </c>
      <c r="D788" s="323"/>
      <c r="E788" s="63"/>
    </row>
    <row r="789" ht="25" customHeight="1" spans="1:5">
      <c r="A789" s="316">
        <v>2110603</v>
      </c>
      <c r="B789" s="316" t="s">
        <v>681</v>
      </c>
      <c r="C789" s="322">
        <v>0</v>
      </c>
      <c r="D789" s="323"/>
      <c r="E789" s="63"/>
    </row>
    <row r="790" ht="25" customHeight="1" spans="1:5">
      <c r="A790" s="316">
        <v>2110604</v>
      </c>
      <c r="B790" s="316" t="s">
        <v>682</v>
      </c>
      <c r="C790" s="322">
        <v>0</v>
      </c>
      <c r="D790" s="323"/>
      <c r="E790" s="63"/>
    </row>
    <row r="791" ht="25" customHeight="1" spans="1:5">
      <c r="A791" s="316">
        <v>2110605</v>
      </c>
      <c r="B791" s="316" t="s">
        <v>683</v>
      </c>
      <c r="C791" s="322">
        <v>0</v>
      </c>
      <c r="D791" s="324"/>
      <c r="E791" s="63"/>
    </row>
    <row r="792" ht="25" customHeight="1" spans="1:5">
      <c r="A792" s="316">
        <v>2110699</v>
      </c>
      <c r="B792" s="316" t="s">
        <v>684</v>
      </c>
      <c r="C792" s="322">
        <v>0</v>
      </c>
      <c r="D792" s="323"/>
      <c r="E792" s="63"/>
    </row>
    <row r="793" ht="25" customHeight="1" spans="1:5">
      <c r="A793" s="316">
        <v>21107</v>
      </c>
      <c r="B793" s="319" t="s">
        <v>685</v>
      </c>
      <c r="C793" s="320">
        <f>SUM(C794:C795)</f>
        <v>0</v>
      </c>
      <c r="D793" s="323"/>
      <c r="E793" s="63"/>
    </row>
    <row r="794" ht="25" customHeight="1" spans="1:5">
      <c r="A794" s="316">
        <v>2110704</v>
      </c>
      <c r="B794" s="316" t="s">
        <v>686</v>
      </c>
      <c r="C794" s="322">
        <v>0</v>
      </c>
      <c r="D794" s="324"/>
      <c r="E794" s="63"/>
    </row>
    <row r="795" ht="25" customHeight="1" spans="1:5">
      <c r="A795" s="316">
        <v>2110799</v>
      </c>
      <c r="B795" s="316" t="s">
        <v>687</v>
      </c>
      <c r="C795" s="322">
        <v>0</v>
      </c>
      <c r="D795" s="323"/>
      <c r="E795" s="63"/>
    </row>
    <row r="796" ht="25" customHeight="1" spans="1:5">
      <c r="A796" s="316">
        <v>21108</v>
      </c>
      <c r="B796" s="319" t="s">
        <v>688</v>
      </c>
      <c r="C796" s="320">
        <f>SUM(C797:C798)</f>
        <v>0</v>
      </c>
      <c r="D796" s="323"/>
      <c r="E796" s="63"/>
    </row>
    <row r="797" ht="25" customHeight="1" spans="1:5">
      <c r="A797" s="316">
        <v>2110804</v>
      </c>
      <c r="B797" s="316" t="s">
        <v>689</v>
      </c>
      <c r="C797" s="322">
        <v>0</v>
      </c>
      <c r="D797" s="323"/>
      <c r="E797" s="63"/>
    </row>
    <row r="798" ht="25" customHeight="1" spans="1:5">
      <c r="A798" s="316">
        <v>2110899</v>
      </c>
      <c r="B798" s="316" t="s">
        <v>690</v>
      </c>
      <c r="C798" s="322">
        <v>0</v>
      </c>
      <c r="D798" s="323"/>
      <c r="E798" s="63"/>
    </row>
    <row r="799" ht="25" customHeight="1" spans="1:5">
      <c r="A799" s="316">
        <v>21109</v>
      </c>
      <c r="B799" s="319" t="s">
        <v>691</v>
      </c>
      <c r="C799" s="320">
        <f>C800</f>
        <v>0</v>
      </c>
      <c r="D799" s="324"/>
      <c r="E799" s="63"/>
    </row>
    <row r="800" ht="25" customHeight="1" spans="1:5">
      <c r="A800" s="316">
        <v>2110901</v>
      </c>
      <c r="B800" s="316" t="s">
        <v>692</v>
      </c>
      <c r="C800" s="322">
        <v>0</v>
      </c>
      <c r="D800" s="323"/>
      <c r="E800" s="63"/>
    </row>
    <row r="801" ht="25" customHeight="1" spans="1:5">
      <c r="A801" s="316">
        <v>21110</v>
      </c>
      <c r="B801" s="319" t="s">
        <v>693</v>
      </c>
      <c r="C801" s="320">
        <f>C802</f>
        <v>0</v>
      </c>
      <c r="D801" s="323"/>
      <c r="E801" s="63"/>
    </row>
    <row r="802" ht="25" customHeight="1" spans="1:5">
      <c r="A802" s="316">
        <v>2111001</v>
      </c>
      <c r="B802" s="316" t="s">
        <v>694</v>
      </c>
      <c r="C802" s="322">
        <v>0</v>
      </c>
      <c r="D802" s="323"/>
      <c r="E802" s="63"/>
    </row>
    <row r="803" ht="25" customHeight="1" spans="1:5">
      <c r="A803" s="316">
        <v>21111</v>
      </c>
      <c r="B803" s="319" t="s">
        <v>695</v>
      </c>
      <c r="C803" s="320">
        <f>SUM(C804:C808)</f>
        <v>30</v>
      </c>
      <c r="D803" s="323"/>
      <c r="E803" s="63"/>
    </row>
    <row r="804" ht="25" customHeight="1" spans="1:5">
      <c r="A804" s="316">
        <v>2111101</v>
      </c>
      <c r="B804" s="316" t="s">
        <v>696</v>
      </c>
      <c r="C804" s="322">
        <v>4</v>
      </c>
      <c r="D804" s="323"/>
      <c r="E804" s="63"/>
    </row>
    <row r="805" ht="25" customHeight="1" spans="1:5">
      <c r="A805" s="316">
        <v>2111102</v>
      </c>
      <c r="B805" s="316" t="s">
        <v>697</v>
      </c>
      <c r="C805" s="322">
        <v>0</v>
      </c>
      <c r="D805" s="321"/>
      <c r="E805" s="63"/>
    </row>
    <row r="806" ht="25" customHeight="1" spans="1:5">
      <c r="A806" s="316">
        <v>2111103</v>
      </c>
      <c r="B806" s="316" t="s">
        <v>698</v>
      </c>
      <c r="C806" s="322">
        <v>0</v>
      </c>
      <c r="D806" s="321"/>
      <c r="E806" s="63"/>
    </row>
    <row r="807" ht="25" customHeight="1" spans="1:5">
      <c r="A807" s="316">
        <v>2111104</v>
      </c>
      <c r="B807" s="316" t="s">
        <v>699</v>
      </c>
      <c r="C807" s="322">
        <v>0</v>
      </c>
      <c r="D807" s="324"/>
      <c r="E807" s="63"/>
    </row>
    <row r="808" ht="25" customHeight="1" spans="1:5">
      <c r="A808" s="316">
        <v>2111199</v>
      </c>
      <c r="B808" s="316" t="s">
        <v>700</v>
      </c>
      <c r="C808" s="322">
        <v>26</v>
      </c>
      <c r="D808" s="323"/>
      <c r="E808" s="63"/>
    </row>
    <row r="809" ht="25" customHeight="1" spans="1:5">
      <c r="A809" s="316">
        <v>21112</v>
      </c>
      <c r="B809" s="319" t="s">
        <v>701</v>
      </c>
      <c r="C809" s="320">
        <f>C810</f>
        <v>0</v>
      </c>
      <c r="D809" s="323"/>
      <c r="E809" s="63"/>
    </row>
    <row r="810" ht="25" customHeight="1" spans="1:5">
      <c r="A810" s="316">
        <v>2111201</v>
      </c>
      <c r="B810" s="316" t="s">
        <v>702</v>
      </c>
      <c r="C810" s="322">
        <v>0</v>
      </c>
      <c r="D810" s="323"/>
      <c r="E810" s="63"/>
    </row>
    <row r="811" ht="25" customHeight="1" spans="1:5">
      <c r="A811" s="316">
        <v>21113</v>
      </c>
      <c r="B811" s="319" t="s">
        <v>703</v>
      </c>
      <c r="C811" s="320">
        <f>C812</f>
        <v>0</v>
      </c>
      <c r="D811" s="323"/>
      <c r="E811" s="63"/>
    </row>
    <row r="812" ht="25" customHeight="1" spans="1:5">
      <c r="A812" s="316">
        <v>2111301</v>
      </c>
      <c r="B812" s="316" t="s">
        <v>704</v>
      </c>
      <c r="C812" s="322">
        <v>0</v>
      </c>
      <c r="D812" s="323"/>
      <c r="E812" s="63"/>
    </row>
    <row r="813" ht="25" customHeight="1" spans="1:5">
      <c r="A813" s="316">
        <v>21114</v>
      </c>
      <c r="B813" s="319" t="s">
        <v>705</v>
      </c>
      <c r="C813" s="320">
        <f>SUM(C814:C823)</f>
        <v>17</v>
      </c>
      <c r="D813" s="323"/>
      <c r="E813" s="63"/>
    </row>
    <row r="814" ht="25" customHeight="1" spans="1:5">
      <c r="A814" s="316">
        <v>2111401</v>
      </c>
      <c r="B814" s="316" t="s">
        <v>102</v>
      </c>
      <c r="C814" s="322">
        <v>0</v>
      </c>
      <c r="D814" s="323"/>
      <c r="E814" s="63"/>
    </row>
    <row r="815" ht="25" customHeight="1" spans="1:5">
      <c r="A815" s="316">
        <v>2111402</v>
      </c>
      <c r="B815" s="316" t="s">
        <v>103</v>
      </c>
      <c r="C815" s="322">
        <v>0</v>
      </c>
      <c r="D815" s="323"/>
      <c r="E815" s="63"/>
    </row>
    <row r="816" ht="25" customHeight="1" spans="1:5">
      <c r="A816" s="316">
        <v>2111403</v>
      </c>
      <c r="B816" s="316" t="s">
        <v>104</v>
      </c>
      <c r="C816" s="322">
        <v>0</v>
      </c>
      <c r="D816" s="323"/>
      <c r="E816" s="63"/>
    </row>
    <row r="817" ht="25" customHeight="1" spans="1:5">
      <c r="A817" s="316">
        <v>2111406</v>
      </c>
      <c r="B817" s="316" t="s">
        <v>706</v>
      </c>
      <c r="C817" s="322">
        <v>0</v>
      </c>
      <c r="D817" s="323"/>
      <c r="E817" s="63"/>
    </row>
    <row r="818" ht="25" customHeight="1" spans="1:5">
      <c r="A818" s="316">
        <v>2111407</v>
      </c>
      <c r="B818" s="316" t="s">
        <v>707</v>
      </c>
      <c r="C818" s="322">
        <v>0</v>
      </c>
      <c r="D818" s="323"/>
      <c r="E818" s="63"/>
    </row>
    <row r="819" ht="25" customHeight="1" spans="1:5">
      <c r="A819" s="316">
        <v>2111408</v>
      </c>
      <c r="B819" s="316" t="s">
        <v>708</v>
      </c>
      <c r="C819" s="322">
        <v>0</v>
      </c>
      <c r="D819" s="323"/>
      <c r="E819" s="63"/>
    </row>
    <row r="820" ht="25" customHeight="1" spans="1:5">
      <c r="A820" s="316">
        <v>2111411</v>
      </c>
      <c r="B820" s="316" t="s">
        <v>143</v>
      </c>
      <c r="C820" s="322">
        <v>0</v>
      </c>
      <c r="D820" s="323"/>
      <c r="E820" s="63"/>
    </row>
    <row r="821" ht="25" customHeight="1" spans="1:5">
      <c r="A821" s="316">
        <v>2111413</v>
      </c>
      <c r="B821" s="316" t="s">
        <v>709</v>
      </c>
      <c r="C821" s="322">
        <v>0</v>
      </c>
      <c r="D821" s="323"/>
      <c r="E821" s="63"/>
    </row>
    <row r="822" ht="25" customHeight="1" spans="1:5">
      <c r="A822" s="316">
        <v>2111450</v>
      </c>
      <c r="B822" s="316" t="s">
        <v>111</v>
      </c>
      <c r="C822" s="322">
        <v>0</v>
      </c>
      <c r="D822" s="323"/>
      <c r="E822" s="63"/>
    </row>
    <row r="823" ht="25" customHeight="1" spans="1:5">
      <c r="A823" s="316">
        <v>2111499</v>
      </c>
      <c r="B823" s="316" t="s">
        <v>710</v>
      </c>
      <c r="C823" s="322">
        <v>17</v>
      </c>
      <c r="D823" s="325"/>
      <c r="E823" s="63"/>
    </row>
    <row r="824" ht="25" customHeight="1" spans="1:5">
      <c r="A824" s="316">
        <v>21199</v>
      </c>
      <c r="B824" s="319" t="s">
        <v>711</v>
      </c>
      <c r="C824" s="320">
        <f>C825</f>
        <v>0</v>
      </c>
      <c r="D824" s="325"/>
      <c r="E824" s="63"/>
    </row>
    <row r="825" ht="25" customHeight="1" spans="1:5">
      <c r="A825" s="316">
        <v>2119999</v>
      </c>
      <c r="B825" s="316" t="s">
        <v>712</v>
      </c>
      <c r="C825" s="322">
        <v>0</v>
      </c>
      <c r="D825" s="325"/>
      <c r="E825" s="63"/>
    </row>
    <row r="826" ht="25" customHeight="1" spans="1:5">
      <c r="A826" s="316">
        <v>212</v>
      </c>
      <c r="B826" s="319" t="s">
        <v>713</v>
      </c>
      <c r="C826" s="320">
        <f>SUM(C827,C838,C840,C843,C845,C847)</f>
        <v>13703</v>
      </c>
      <c r="D826" s="321">
        <f>D827+D838+D843+D847</f>
        <v>12481</v>
      </c>
      <c r="E826" s="63"/>
    </row>
    <row r="827" ht="25" customHeight="1" spans="1:5">
      <c r="A827" s="316">
        <v>21201</v>
      </c>
      <c r="B827" s="319" t="s">
        <v>714</v>
      </c>
      <c r="C827" s="320">
        <f>SUM(C828:C837)</f>
        <v>6429</v>
      </c>
      <c r="D827" s="324">
        <f>D828+D831+D834</f>
        <v>2617</v>
      </c>
      <c r="E827" s="63"/>
    </row>
    <row r="828" ht="25" customHeight="1" spans="1:5">
      <c r="A828" s="316">
        <v>2120101</v>
      </c>
      <c r="B828" s="316" t="s">
        <v>102</v>
      </c>
      <c r="C828" s="322">
        <v>1281</v>
      </c>
      <c r="D828" s="323">
        <v>1392</v>
      </c>
      <c r="E828" s="63"/>
    </row>
    <row r="829" ht="25" customHeight="1" spans="1:5">
      <c r="A829" s="316">
        <v>2120102</v>
      </c>
      <c r="B829" s="316" t="s">
        <v>103</v>
      </c>
      <c r="C829" s="322">
        <v>50</v>
      </c>
      <c r="D829" s="323"/>
      <c r="E829" s="63"/>
    </row>
    <row r="830" ht="25" customHeight="1" spans="1:5">
      <c r="A830" s="316">
        <v>2120103</v>
      </c>
      <c r="B830" s="316" t="s">
        <v>104</v>
      </c>
      <c r="C830" s="322">
        <v>0</v>
      </c>
      <c r="D830" s="323"/>
      <c r="E830" s="63"/>
    </row>
    <row r="831" ht="25" customHeight="1" spans="1:5">
      <c r="A831" s="316">
        <v>2120104</v>
      </c>
      <c r="B831" s="316" t="s">
        <v>715</v>
      </c>
      <c r="C831" s="322">
        <v>648</v>
      </c>
      <c r="D831" s="323">
        <v>1076</v>
      </c>
      <c r="E831" s="63"/>
    </row>
    <row r="832" ht="25" customHeight="1" spans="1:5">
      <c r="A832" s="316">
        <v>2120105</v>
      </c>
      <c r="B832" s="316" t="s">
        <v>716</v>
      </c>
      <c r="C832" s="322">
        <v>0</v>
      </c>
      <c r="D832" s="323"/>
      <c r="E832" s="63"/>
    </row>
    <row r="833" ht="25" customHeight="1" spans="1:5">
      <c r="A833" s="316">
        <v>2120106</v>
      </c>
      <c r="B833" s="316" t="s">
        <v>717</v>
      </c>
      <c r="C833" s="322">
        <v>0</v>
      </c>
      <c r="D833" s="323"/>
      <c r="E833" s="63"/>
    </row>
    <row r="834" ht="25" customHeight="1" spans="1:5">
      <c r="A834" s="316">
        <v>2120107</v>
      </c>
      <c r="B834" s="316" t="s">
        <v>718</v>
      </c>
      <c r="C834" s="322">
        <v>114</v>
      </c>
      <c r="D834" s="323">
        <v>149</v>
      </c>
      <c r="E834" s="63"/>
    </row>
    <row r="835" ht="25" customHeight="1" spans="1:5">
      <c r="A835" s="316">
        <v>2120109</v>
      </c>
      <c r="B835" s="316" t="s">
        <v>719</v>
      </c>
      <c r="C835" s="322">
        <v>0</v>
      </c>
      <c r="D835" s="323"/>
      <c r="E835" s="63"/>
    </row>
    <row r="836" ht="25" customHeight="1" spans="1:5">
      <c r="A836" s="316">
        <v>2120110</v>
      </c>
      <c r="B836" s="316" t="s">
        <v>720</v>
      </c>
      <c r="C836" s="322">
        <v>0</v>
      </c>
      <c r="D836" s="323"/>
      <c r="E836" s="63"/>
    </row>
    <row r="837" ht="25" customHeight="1" spans="1:5">
      <c r="A837" s="316">
        <v>2120199</v>
      </c>
      <c r="B837" s="316" t="s">
        <v>721</v>
      </c>
      <c r="C837" s="322">
        <v>4336</v>
      </c>
      <c r="D837" s="323"/>
      <c r="E837" s="63"/>
    </row>
    <row r="838" ht="25" customHeight="1" spans="1:5">
      <c r="A838" s="316">
        <v>21202</v>
      </c>
      <c r="B838" s="319" t="s">
        <v>722</v>
      </c>
      <c r="C838" s="320">
        <f>C839</f>
        <v>563</v>
      </c>
      <c r="D838" s="321">
        <v>399</v>
      </c>
      <c r="E838" s="63"/>
    </row>
    <row r="839" ht="25" customHeight="1" spans="1:5">
      <c r="A839" s="316">
        <v>2120201</v>
      </c>
      <c r="B839" s="316" t="s">
        <v>723</v>
      </c>
      <c r="C839" s="322">
        <v>563</v>
      </c>
      <c r="D839" s="327">
        <v>399</v>
      </c>
      <c r="E839" s="63"/>
    </row>
    <row r="840" ht="25" customHeight="1" spans="1:5">
      <c r="A840" s="316">
        <v>21203</v>
      </c>
      <c r="B840" s="319" t="s">
        <v>724</v>
      </c>
      <c r="C840" s="320">
        <f>SUM(C841:C842)</f>
        <v>1821</v>
      </c>
      <c r="D840" s="324"/>
      <c r="E840" s="63"/>
    </row>
    <row r="841" ht="25" customHeight="1" spans="1:5">
      <c r="A841" s="316">
        <v>2120303</v>
      </c>
      <c r="B841" s="316" t="s">
        <v>725</v>
      </c>
      <c r="C841" s="322">
        <v>1798</v>
      </c>
      <c r="D841" s="323"/>
      <c r="E841" s="63"/>
    </row>
    <row r="842" ht="25" customHeight="1" spans="1:5">
      <c r="A842" s="316">
        <v>2120399</v>
      </c>
      <c r="B842" s="316" t="s">
        <v>726</v>
      </c>
      <c r="C842" s="322">
        <v>23</v>
      </c>
      <c r="D842" s="321"/>
      <c r="E842" s="63"/>
    </row>
    <row r="843" ht="25" customHeight="1" spans="1:5">
      <c r="A843" s="316">
        <v>21205</v>
      </c>
      <c r="B843" s="319" t="s">
        <v>727</v>
      </c>
      <c r="C843" s="320">
        <f t="shared" ref="C843:C847" si="0">C844</f>
        <v>356</v>
      </c>
      <c r="D843" s="321">
        <v>1130</v>
      </c>
      <c r="E843" s="63"/>
    </row>
    <row r="844" ht="25" customHeight="1" spans="1:5">
      <c r="A844" s="316">
        <v>2120501</v>
      </c>
      <c r="B844" s="316" t="s">
        <v>728</v>
      </c>
      <c r="C844" s="322">
        <v>356</v>
      </c>
      <c r="D844" s="323">
        <v>1130</v>
      </c>
      <c r="E844" s="63"/>
    </row>
    <row r="845" ht="25" customHeight="1" spans="1:5">
      <c r="A845" s="316">
        <v>21206</v>
      </c>
      <c r="B845" s="319" t="s">
        <v>729</v>
      </c>
      <c r="C845" s="320">
        <f t="shared" si="0"/>
        <v>1</v>
      </c>
      <c r="D845" s="325"/>
      <c r="E845" s="63"/>
    </row>
    <row r="846" ht="25" customHeight="1" spans="1:5">
      <c r="A846" s="316">
        <v>2120601</v>
      </c>
      <c r="B846" s="316" t="s">
        <v>730</v>
      </c>
      <c r="C846" s="322">
        <v>1</v>
      </c>
      <c r="D846" s="325"/>
      <c r="E846" s="63"/>
    </row>
    <row r="847" ht="25" customHeight="1" spans="1:5">
      <c r="A847" s="316">
        <v>21299</v>
      </c>
      <c r="B847" s="319" t="s">
        <v>731</v>
      </c>
      <c r="C847" s="320">
        <f t="shared" si="0"/>
        <v>4533</v>
      </c>
      <c r="D847" s="331">
        <v>8335</v>
      </c>
      <c r="E847" s="63"/>
    </row>
    <row r="848" ht="25" customHeight="1" spans="1:5">
      <c r="A848" s="316">
        <v>2129999</v>
      </c>
      <c r="B848" s="316" t="s">
        <v>732</v>
      </c>
      <c r="C848" s="322">
        <v>4533</v>
      </c>
      <c r="D848" s="325">
        <v>8335</v>
      </c>
      <c r="E848" s="63"/>
    </row>
    <row r="849" ht="25" customHeight="1" spans="1:5">
      <c r="A849" s="316">
        <v>213</v>
      </c>
      <c r="B849" s="319" t="s">
        <v>733</v>
      </c>
      <c r="C849" s="320">
        <f>SUM(C850,C876,C898,C926,C937,C944,C950,C953)</f>
        <v>57482</v>
      </c>
      <c r="D849" s="321">
        <f>D850+D876+D898+D926+D937+D944+D950+D953</f>
        <v>57482</v>
      </c>
      <c r="E849" s="63"/>
    </row>
    <row r="850" ht="25" customHeight="1" spans="1:5">
      <c r="A850" s="316">
        <v>21301</v>
      </c>
      <c r="B850" s="319" t="s">
        <v>734</v>
      </c>
      <c r="C850" s="320">
        <f>SUM(C851:C875)</f>
        <v>16828</v>
      </c>
      <c r="D850" s="324">
        <f>D851+D852+D853+D854+D855+D856+D857+D858+D859+D860+D861+D862+D863+D864+D865+D866+D867+D868+D869+D870+D871+D872+D873+D874+D875</f>
        <v>16478</v>
      </c>
      <c r="E850" s="63"/>
    </row>
    <row r="851" ht="25" customHeight="1" spans="1:5">
      <c r="A851" s="316">
        <v>2130101</v>
      </c>
      <c r="B851" s="316" t="s">
        <v>102</v>
      </c>
      <c r="C851" s="322">
        <v>2928</v>
      </c>
      <c r="D851" s="323">
        <v>6841</v>
      </c>
      <c r="E851" s="63"/>
    </row>
    <row r="852" ht="25" customHeight="1" spans="1:5">
      <c r="A852" s="316">
        <v>2130102</v>
      </c>
      <c r="B852" s="316" t="s">
        <v>103</v>
      </c>
      <c r="C852" s="322">
        <v>0</v>
      </c>
      <c r="D852" s="323"/>
      <c r="E852" s="63"/>
    </row>
    <row r="853" ht="25" customHeight="1" spans="1:5">
      <c r="A853" s="316">
        <v>2130103</v>
      </c>
      <c r="B853" s="316" t="s">
        <v>104</v>
      </c>
      <c r="C853" s="322">
        <v>0</v>
      </c>
      <c r="D853" s="323"/>
      <c r="E853" s="63"/>
    </row>
    <row r="854" ht="25" customHeight="1" spans="1:5">
      <c r="A854" s="316">
        <v>2130104</v>
      </c>
      <c r="B854" s="316" t="s">
        <v>111</v>
      </c>
      <c r="C854" s="322">
        <v>653</v>
      </c>
      <c r="D854" s="323">
        <v>943</v>
      </c>
      <c r="E854" s="63"/>
    </row>
    <row r="855" ht="25" customHeight="1" spans="1:5">
      <c r="A855" s="316">
        <v>2130105</v>
      </c>
      <c r="B855" s="316" t="s">
        <v>735</v>
      </c>
      <c r="C855" s="322">
        <v>0</v>
      </c>
      <c r="D855" s="323"/>
      <c r="E855" s="63"/>
    </row>
    <row r="856" ht="25" customHeight="1" spans="1:5">
      <c r="A856" s="316">
        <v>2130106</v>
      </c>
      <c r="B856" s="316" t="s">
        <v>736</v>
      </c>
      <c r="C856" s="322">
        <v>15</v>
      </c>
      <c r="D856" s="323"/>
      <c r="E856" s="63"/>
    </row>
    <row r="857" ht="25" customHeight="1" spans="1:5">
      <c r="A857" s="316">
        <v>2130108</v>
      </c>
      <c r="B857" s="316" t="s">
        <v>737</v>
      </c>
      <c r="C857" s="322">
        <v>305</v>
      </c>
      <c r="D857" s="323">
        <v>77</v>
      </c>
      <c r="E857" s="63"/>
    </row>
    <row r="858" ht="25" customHeight="1" spans="1:5">
      <c r="A858" s="316">
        <v>2130109</v>
      </c>
      <c r="B858" s="316" t="s">
        <v>738</v>
      </c>
      <c r="C858" s="322">
        <v>8</v>
      </c>
      <c r="D858" s="323"/>
      <c r="E858" s="63"/>
    </row>
    <row r="859" ht="25" customHeight="1" spans="1:5">
      <c r="A859" s="316">
        <v>2130110</v>
      </c>
      <c r="B859" s="316" t="s">
        <v>739</v>
      </c>
      <c r="C859" s="322">
        <v>9</v>
      </c>
      <c r="D859" s="323"/>
      <c r="E859" s="63"/>
    </row>
    <row r="860" ht="25" customHeight="1" spans="1:5">
      <c r="A860" s="316">
        <v>2130111</v>
      </c>
      <c r="B860" s="316" t="s">
        <v>740</v>
      </c>
      <c r="C860" s="322">
        <v>0</v>
      </c>
      <c r="D860" s="323"/>
      <c r="E860" s="63"/>
    </row>
    <row r="861" ht="25" customHeight="1" spans="1:5">
      <c r="A861" s="316">
        <v>2130112</v>
      </c>
      <c r="B861" s="316" t="s">
        <v>741</v>
      </c>
      <c r="C861" s="322">
        <v>0</v>
      </c>
      <c r="D861" s="323"/>
      <c r="E861" s="63"/>
    </row>
    <row r="862" ht="25" customHeight="1" spans="1:5">
      <c r="A862" s="316">
        <v>2130114</v>
      </c>
      <c r="B862" s="316" t="s">
        <v>742</v>
      </c>
      <c r="C862" s="322">
        <v>0</v>
      </c>
      <c r="D862" s="323"/>
      <c r="E862" s="63"/>
    </row>
    <row r="863" ht="25" customHeight="1" spans="1:5">
      <c r="A863" s="316">
        <v>2130119</v>
      </c>
      <c r="B863" s="316" t="s">
        <v>743</v>
      </c>
      <c r="C863" s="322">
        <v>112</v>
      </c>
      <c r="D863" s="323">
        <v>241</v>
      </c>
      <c r="E863" s="63"/>
    </row>
    <row r="864" ht="25" customHeight="1" spans="1:5">
      <c r="A864" s="316">
        <v>2130120</v>
      </c>
      <c r="B864" s="316" t="s">
        <v>744</v>
      </c>
      <c r="C864" s="322">
        <v>0</v>
      </c>
      <c r="D864" s="323"/>
      <c r="E864" s="63"/>
    </row>
    <row r="865" ht="25" customHeight="1" spans="1:5">
      <c r="A865" s="316">
        <v>2130121</v>
      </c>
      <c r="B865" s="316" t="s">
        <v>745</v>
      </c>
      <c r="C865" s="322">
        <v>330</v>
      </c>
      <c r="D865" s="323">
        <v>495</v>
      </c>
      <c r="E865" s="63"/>
    </row>
    <row r="866" ht="25" customHeight="1" spans="1:5">
      <c r="A866" s="316">
        <v>2130122</v>
      </c>
      <c r="B866" s="316" t="s">
        <v>746</v>
      </c>
      <c r="C866" s="322">
        <v>2358</v>
      </c>
      <c r="D866" s="323">
        <v>2701</v>
      </c>
      <c r="E866" s="63"/>
    </row>
    <row r="867" ht="25" customHeight="1" spans="1:5">
      <c r="A867" s="316">
        <v>2130124</v>
      </c>
      <c r="B867" s="316" t="s">
        <v>747</v>
      </c>
      <c r="C867" s="322">
        <v>80</v>
      </c>
      <c r="D867" s="323"/>
      <c r="E867" s="63"/>
    </row>
    <row r="868" ht="25" customHeight="1" spans="1:5">
      <c r="A868" s="316">
        <v>2130125</v>
      </c>
      <c r="B868" s="316" t="s">
        <v>748</v>
      </c>
      <c r="C868" s="322">
        <v>38</v>
      </c>
      <c r="D868" s="323"/>
      <c r="E868" s="63"/>
    </row>
    <row r="869" ht="25" customHeight="1" spans="1:5">
      <c r="A869" s="316">
        <v>2130126</v>
      </c>
      <c r="B869" s="316" t="s">
        <v>749</v>
      </c>
      <c r="C869" s="322">
        <v>1630</v>
      </c>
      <c r="D869" s="323"/>
      <c r="E869" s="63"/>
    </row>
    <row r="870" ht="25" customHeight="1" spans="1:5">
      <c r="A870" s="316">
        <v>2130135</v>
      </c>
      <c r="B870" s="316" t="s">
        <v>750</v>
      </c>
      <c r="C870" s="322">
        <v>290</v>
      </c>
      <c r="D870" s="323"/>
      <c r="E870" s="63"/>
    </row>
    <row r="871" ht="25" customHeight="1" spans="1:5">
      <c r="A871" s="316">
        <v>2130142</v>
      </c>
      <c r="B871" s="316" t="s">
        <v>751</v>
      </c>
      <c r="C871" s="322">
        <v>3241</v>
      </c>
      <c r="D871" s="323">
        <v>2000</v>
      </c>
      <c r="E871" s="63"/>
    </row>
    <row r="872" ht="25" customHeight="1" spans="1:5">
      <c r="A872" s="316">
        <v>2130148</v>
      </c>
      <c r="B872" s="316" t="s">
        <v>752</v>
      </c>
      <c r="C872" s="322">
        <v>0</v>
      </c>
      <c r="D872" s="323"/>
      <c r="E872" s="63"/>
    </row>
    <row r="873" ht="25" customHeight="1" spans="1:5">
      <c r="A873" s="316">
        <v>2130152</v>
      </c>
      <c r="B873" s="316" t="s">
        <v>753</v>
      </c>
      <c r="C873" s="322">
        <v>0</v>
      </c>
      <c r="D873" s="323"/>
      <c r="E873" s="63"/>
    </row>
    <row r="874" ht="25" customHeight="1" spans="1:5">
      <c r="A874" s="316">
        <v>2130153</v>
      </c>
      <c r="B874" s="316" t="s">
        <v>754</v>
      </c>
      <c r="C874" s="322">
        <v>1450</v>
      </c>
      <c r="D874" s="323">
        <v>3140</v>
      </c>
      <c r="E874" s="63"/>
    </row>
    <row r="875" ht="25" customHeight="1" spans="1:5">
      <c r="A875" s="316">
        <v>2130199</v>
      </c>
      <c r="B875" s="316" t="s">
        <v>755</v>
      </c>
      <c r="C875" s="322">
        <v>3381</v>
      </c>
      <c r="D875" s="323">
        <v>40</v>
      </c>
      <c r="E875" s="63"/>
    </row>
    <row r="876" ht="25" customHeight="1" spans="1:5">
      <c r="A876" s="316">
        <v>21302</v>
      </c>
      <c r="B876" s="319" t="s">
        <v>756</v>
      </c>
      <c r="C876" s="320">
        <f>SUM(C877:C897)</f>
        <v>10254</v>
      </c>
      <c r="D876" s="324">
        <f>D877+D881+D884+D894+D897</f>
        <v>10093</v>
      </c>
      <c r="E876" s="63"/>
    </row>
    <row r="877" ht="25" customHeight="1" spans="1:5">
      <c r="A877" s="316">
        <v>2130201</v>
      </c>
      <c r="B877" s="316" t="s">
        <v>102</v>
      </c>
      <c r="C877" s="322">
        <v>4802</v>
      </c>
      <c r="D877" s="323">
        <v>6307</v>
      </c>
      <c r="E877" s="63"/>
    </row>
    <row r="878" ht="25" customHeight="1" spans="1:5">
      <c r="A878" s="316">
        <v>2130202</v>
      </c>
      <c r="B878" s="316" t="s">
        <v>103</v>
      </c>
      <c r="C878" s="322">
        <v>0</v>
      </c>
      <c r="D878" s="323"/>
      <c r="E878" s="63"/>
    </row>
    <row r="879" ht="25" customHeight="1" spans="1:5">
      <c r="A879" s="316">
        <v>2130203</v>
      </c>
      <c r="B879" s="316" t="s">
        <v>104</v>
      </c>
      <c r="C879" s="322">
        <v>0</v>
      </c>
      <c r="D879" s="323"/>
      <c r="E879" s="63"/>
    </row>
    <row r="880" ht="25" customHeight="1" spans="1:5">
      <c r="A880" s="316">
        <v>2130204</v>
      </c>
      <c r="B880" s="316" t="s">
        <v>757</v>
      </c>
      <c r="C880" s="322">
        <v>732</v>
      </c>
      <c r="D880" s="323"/>
      <c r="E880" s="63"/>
    </row>
    <row r="881" ht="25" customHeight="1" spans="1:5">
      <c r="A881" s="316">
        <v>2130205</v>
      </c>
      <c r="B881" s="316" t="s">
        <v>758</v>
      </c>
      <c r="C881" s="322">
        <v>824</v>
      </c>
      <c r="D881" s="323">
        <v>480</v>
      </c>
      <c r="E881" s="63"/>
    </row>
    <row r="882" ht="25" customHeight="1" spans="1:5">
      <c r="A882" s="316">
        <v>2130206</v>
      </c>
      <c r="B882" s="316" t="s">
        <v>759</v>
      </c>
      <c r="C882" s="322">
        <v>0</v>
      </c>
      <c r="D882" s="323"/>
      <c r="E882" s="63"/>
    </row>
    <row r="883" ht="25" customHeight="1" spans="1:5">
      <c r="A883" s="316">
        <v>2130207</v>
      </c>
      <c r="B883" s="316" t="s">
        <v>760</v>
      </c>
      <c r="C883" s="322">
        <v>179</v>
      </c>
      <c r="D883" s="323"/>
      <c r="E883" s="63"/>
    </row>
    <row r="884" ht="25" customHeight="1" spans="1:5">
      <c r="A884" s="316">
        <v>2130209</v>
      </c>
      <c r="B884" s="316" t="s">
        <v>761</v>
      </c>
      <c r="C884" s="322">
        <v>2272</v>
      </c>
      <c r="D884" s="323">
        <v>1978</v>
      </c>
      <c r="E884" s="63"/>
    </row>
    <row r="885" ht="25" customHeight="1" spans="1:5">
      <c r="A885" s="316">
        <v>2130211</v>
      </c>
      <c r="B885" s="316" t="s">
        <v>762</v>
      </c>
      <c r="C885" s="322">
        <v>15</v>
      </c>
      <c r="D885" s="323"/>
      <c r="E885" s="63"/>
    </row>
    <row r="886" ht="25" customHeight="1" spans="1:5">
      <c r="A886" s="316">
        <v>2130212</v>
      </c>
      <c r="B886" s="316" t="s">
        <v>763</v>
      </c>
      <c r="C886" s="322">
        <v>0</v>
      </c>
      <c r="D886" s="323"/>
      <c r="E886" s="63"/>
    </row>
    <row r="887" ht="25" customHeight="1" spans="1:5">
      <c r="A887" s="316">
        <v>2130213</v>
      </c>
      <c r="B887" s="316" t="s">
        <v>764</v>
      </c>
      <c r="C887" s="322">
        <v>18</v>
      </c>
      <c r="D887" s="323"/>
      <c r="E887" s="63"/>
    </row>
    <row r="888" ht="25" customHeight="1" spans="1:5">
      <c r="A888" s="316">
        <v>2130217</v>
      </c>
      <c r="B888" s="316" t="s">
        <v>765</v>
      </c>
      <c r="C888" s="322">
        <v>0</v>
      </c>
      <c r="D888" s="323"/>
      <c r="E888" s="63"/>
    </row>
    <row r="889" ht="25" customHeight="1" spans="1:5">
      <c r="A889" s="316">
        <v>2130220</v>
      </c>
      <c r="B889" s="316" t="s">
        <v>766</v>
      </c>
      <c r="C889" s="322">
        <v>0</v>
      </c>
      <c r="D889" s="323"/>
      <c r="E889" s="63"/>
    </row>
    <row r="890" ht="25" customHeight="1" spans="1:5">
      <c r="A890" s="316">
        <v>2130221</v>
      </c>
      <c r="B890" s="316" t="s">
        <v>767</v>
      </c>
      <c r="C890" s="322">
        <v>25</v>
      </c>
      <c r="D890" s="323"/>
      <c r="E890" s="63"/>
    </row>
    <row r="891" ht="25" customHeight="1" spans="1:5">
      <c r="A891" s="316">
        <v>2130223</v>
      </c>
      <c r="B891" s="316" t="s">
        <v>768</v>
      </c>
      <c r="C891" s="322">
        <v>0</v>
      </c>
      <c r="D891" s="323"/>
      <c r="E891" s="63"/>
    </row>
    <row r="892" ht="25" customHeight="1" spans="1:5">
      <c r="A892" s="316">
        <v>2130226</v>
      </c>
      <c r="B892" s="316" t="s">
        <v>769</v>
      </c>
      <c r="C892" s="322">
        <v>0</v>
      </c>
      <c r="D892" s="323"/>
      <c r="E892" s="63"/>
    </row>
    <row r="893" ht="25" customHeight="1" spans="1:5">
      <c r="A893" s="316">
        <v>2130227</v>
      </c>
      <c r="B893" s="316" t="s">
        <v>770</v>
      </c>
      <c r="C893" s="322">
        <v>0</v>
      </c>
      <c r="D893" s="323"/>
      <c r="E893" s="63"/>
    </row>
    <row r="894" ht="25" customHeight="1" spans="1:5">
      <c r="A894" s="316">
        <v>2130234</v>
      </c>
      <c r="B894" s="316" t="s">
        <v>771</v>
      </c>
      <c r="C894" s="322">
        <v>70</v>
      </c>
      <c r="D894" s="323">
        <v>414</v>
      </c>
      <c r="E894" s="63"/>
    </row>
    <row r="895" ht="25" customHeight="1" spans="1:5">
      <c r="A895" s="316">
        <v>2130236</v>
      </c>
      <c r="B895" s="316" t="s">
        <v>772</v>
      </c>
      <c r="C895" s="322">
        <v>288</v>
      </c>
      <c r="D895" s="323"/>
      <c r="E895" s="63"/>
    </row>
    <row r="896" ht="25" customHeight="1" spans="1:5">
      <c r="A896" s="316">
        <v>2130237</v>
      </c>
      <c r="B896" s="316" t="s">
        <v>741</v>
      </c>
      <c r="C896" s="322">
        <v>0</v>
      </c>
      <c r="D896" s="323"/>
      <c r="E896" s="63"/>
    </row>
    <row r="897" ht="25" customHeight="1" spans="1:5">
      <c r="A897" s="316">
        <v>2130299</v>
      </c>
      <c r="B897" s="316" t="s">
        <v>773</v>
      </c>
      <c r="C897" s="322">
        <v>1029</v>
      </c>
      <c r="D897" s="323">
        <v>914</v>
      </c>
      <c r="E897" s="63"/>
    </row>
    <row r="898" ht="25" customHeight="1" spans="1:5">
      <c r="A898" s="316">
        <v>21303</v>
      </c>
      <c r="B898" s="319" t="s">
        <v>774</v>
      </c>
      <c r="C898" s="320">
        <f>SUM(C899:C925)</f>
        <v>2274</v>
      </c>
      <c r="D898" s="324">
        <f>D899+D904+D918+D925</f>
        <v>1910</v>
      </c>
      <c r="E898" s="63"/>
    </row>
    <row r="899" ht="25" customHeight="1" spans="1:5">
      <c r="A899" s="316">
        <v>2130301</v>
      </c>
      <c r="B899" s="316" t="s">
        <v>102</v>
      </c>
      <c r="C899" s="322">
        <v>50</v>
      </c>
      <c r="D899" s="323">
        <v>10</v>
      </c>
      <c r="E899" s="63"/>
    </row>
    <row r="900" ht="25" customHeight="1" spans="1:5">
      <c r="A900" s="316">
        <v>2130302</v>
      </c>
      <c r="B900" s="316" t="s">
        <v>103</v>
      </c>
      <c r="C900" s="322">
        <v>0</v>
      </c>
      <c r="D900" s="323"/>
      <c r="E900" s="63"/>
    </row>
    <row r="901" ht="25" customHeight="1" spans="1:5">
      <c r="A901" s="316">
        <v>2130303</v>
      </c>
      <c r="B901" s="316" t="s">
        <v>104</v>
      </c>
      <c r="C901" s="322">
        <v>0</v>
      </c>
      <c r="D901" s="323"/>
      <c r="E901" s="63"/>
    </row>
    <row r="902" ht="25" customHeight="1" spans="1:5">
      <c r="A902" s="316">
        <v>2130304</v>
      </c>
      <c r="B902" s="316" t="s">
        <v>775</v>
      </c>
      <c r="C902" s="322">
        <v>5</v>
      </c>
      <c r="D902" s="323"/>
      <c r="E902" s="63"/>
    </row>
    <row r="903" ht="25" customHeight="1" spans="1:5">
      <c r="A903" s="316">
        <v>2130305</v>
      </c>
      <c r="B903" s="316" t="s">
        <v>776</v>
      </c>
      <c r="C903" s="322">
        <v>350</v>
      </c>
      <c r="D903" s="323"/>
      <c r="E903" s="63"/>
    </row>
    <row r="904" ht="25" customHeight="1" spans="1:5">
      <c r="A904" s="316">
        <v>2130306</v>
      </c>
      <c r="B904" s="316" t="s">
        <v>777</v>
      </c>
      <c r="C904" s="322">
        <v>117</v>
      </c>
      <c r="D904" s="323">
        <v>181</v>
      </c>
      <c r="E904" s="63"/>
    </row>
    <row r="905" ht="25" customHeight="1" spans="1:5">
      <c r="A905" s="316">
        <v>2130307</v>
      </c>
      <c r="B905" s="316" t="s">
        <v>778</v>
      </c>
      <c r="C905" s="322">
        <v>0</v>
      </c>
      <c r="D905" s="323"/>
      <c r="E905" s="63"/>
    </row>
    <row r="906" ht="25" customHeight="1" spans="1:5">
      <c r="A906" s="316">
        <v>2130308</v>
      </c>
      <c r="B906" s="316" t="s">
        <v>779</v>
      </c>
      <c r="C906" s="322">
        <v>0</v>
      </c>
      <c r="D906" s="323"/>
      <c r="E906" s="63"/>
    </row>
    <row r="907" ht="25" customHeight="1" spans="1:5">
      <c r="A907" s="316">
        <v>2130309</v>
      </c>
      <c r="B907" s="316" t="s">
        <v>780</v>
      </c>
      <c r="C907" s="322">
        <v>0</v>
      </c>
      <c r="D907" s="323"/>
      <c r="E907" s="63"/>
    </row>
    <row r="908" ht="25" customHeight="1" spans="1:5">
      <c r="A908" s="316">
        <v>2130310</v>
      </c>
      <c r="B908" s="316" t="s">
        <v>781</v>
      </c>
      <c r="C908" s="322">
        <v>0</v>
      </c>
      <c r="D908" s="323"/>
      <c r="E908" s="63"/>
    </row>
    <row r="909" ht="25" customHeight="1" spans="1:5">
      <c r="A909" s="316">
        <v>2130311</v>
      </c>
      <c r="B909" s="316" t="s">
        <v>782</v>
      </c>
      <c r="C909" s="322">
        <v>18</v>
      </c>
      <c r="D909" s="323"/>
      <c r="E909" s="63"/>
    </row>
    <row r="910" ht="25" customHeight="1" spans="1:5">
      <c r="A910" s="316">
        <v>2130312</v>
      </c>
      <c r="B910" s="316" t="s">
        <v>783</v>
      </c>
      <c r="C910" s="322">
        <v>0</v>
      </c>
      <c r="D910" s="323"/>
      <c r="E910" s="63"/>
    </row>
    <row r="911" ht="25" customHeight="1" spans="1:5">
      <c r="A911" s="316">
        <v>2130313</v>
      </c>
      <c r="B911" s="316" t="s">
        <v>784</v>
      </c>
      <c r="C911" s="322">
        <v>0</v>
      </c>
      <c r="D911" s="323"/>
      <c r="E911" s="63"/>
    </row>
    <row r="912" ht="25" customHeight="1" spans="1:5">
      <c r="A912" s="316">
        <v>2130314</v>
      </c>
      <c r="B912" s="316" t="s">
        <v>785</v>
      </c>
      <c r="C912" s="322">
        <v>5</v>
      </c>
      <c r="D912" s="323"/>
      <c r="E912" s="63"/>
    </row>
    <row r="913" ht="25" customHeight="1" spans="1:5">
      <c r="A913" s="316">
        <v>2130315</v>
      </c>
      <c r="B913" s="316" t="s">
        <v>786</v>
      </c>
      <c r="C913" s="322">
        <v>11</v>
      </c>
      <c r="D913" s="323"/>
      <c r="E913" s="63"/>
    </row>
    <row r="914" ht="25" customHeight="1" spans="1:5">
      <c r="A914" s="316">
        <v>2130316</v>
      </c>
      <c r="B914" s="316" t="s">
        <v>787</v>
      </c>
      <c r="C914" s="322">
        <v>222</v>
      </c>
      <c r="D914" s="323"/>
      <c r="E914" s="63"/>
    </row>
    <row r="915" ht="25" customHeight="1" spans="1:5">
      <c r="A915" s="316">
        <v>2130317</v>
      </c>
      <c r="B915" s="316" t="s">
        <v>788</v>
      </c>
      <c r="C915" s="322">
        <v>0</v>
      </c>
      <c r="D915" s="323"/>
      <c r="E915" s="63"/>
    </row>
    <row r="916" ht="25" customHeight="1" spans="1:5">
      <c r="A916" s="316">
        <v>2130318</v>
      </c>
      <c r="B916" s="316" t="s">
        <v>789</v>
      </c>
      <c r="C916" s="322">
        <v>0</v>
      </c>
      <c r="D916" s="323"/>
      <c r="E916" s="63"/>
    </row>
    <row r="917" ht="25" customHeight="1" spans="1:5">
      <c r="A917" s="316">
        <v>2130319</v>
      </c>
      <c r="B917" s="316" t="s">
        <v>790</v>
      </c>
      <c r="C917" s="322">
        <v>68</v>
      </c>
      <c r="D917" s="323"/>
      <c r="E917" s="63"/>
    </row>
    <row r="918" ht="25" customHeight="1" spans="1:5">
      <c r="A918" s="316">
        <v>2130321</v>
      </c>
      <c r="B918" s="316" t="s">
        <v>791</v>
      </c>
      <c r="C918" s="322">
        <v>399</v>
      </c>
      <c r="D918" s="323">
        <v>719</v>
      </c>
      <c r="E918" s="63"/>
    </row>
    <row r="919" ht="25" customHeight="1" spans="1:5">
      <c r="A919" s="316">
        <v>2130322</v>
      </c>
      <c r="B919" s="316" t="s">
        <v>792</v>
      </c>
      <c r="C919" s="322">
        <v>0</v>
      </c>
      <c r="D919" s="323"/>
      <c r="E919" s="63"/>
    </row>
    <row r="920" ht="25" customHeight="1" spans="1:5">
      <c r="A920" s="316">
        <v>2130333</v>
      </c>
      <c r="B920" s="316" t="s">
        <v>768</v>
      </c>
      <c r="C920" s="322">
        <v>0</v>
      </c>
      <c r="D920" s="323"/>
      <c r="E920" s="63"/>
    </row>
    <row r="921" ht="25" customHeight="1" spans="1:5">
      <c r="A921" s="316">
        <v>2130334</v>
      </c>
      <c r="B921" s="316" t="s">
        <v>793</v>
      </c>
      <c r="C921" s="322">
        <v>0</v>
      </c>
      <c r="D921" s="323"/>
      <c r="E921" s="63"/>
    </row>
    <row r="922" ht="25" customHeight="1" spans="1:5">
      <c r="A922" s="316">
        <v>2130335</v>
      </c>
      <c r="B922" s="316" t="s">
        <v>794</v>
      </c>
      <c r="C922" s="322">
        <v>0</v>
      </c>
      <c r="D922" s="323"/>
      <c r="E922" s="63"/>
    </row>
    <row r="923" ht="25" customHeight="1" spans="1:5">
      <c r="A923" s="316">
        <v>2130336</v>
      </c>
      <c r="B923" s="316" t="s">
        <v>795</v>
      </c>
      <c r="C923" s="322">
        <v>0</v>
      </c>
      <c r="D923" s="323"/>
      <c r="E923" s="63"/>
    </row>
    <row r="924" ht="25" customHeight="1" spans="1:5">
      <c r="A924" s="316">
        <v>2130337</v>
      </c>
      <c r="B924" s="316" t="s">
        <v>796</v>
      </c>
      <c r="C924" s="322">
        <v>0</v>
      </c>
      <c r="D924" s="323"/>
      <c r="E924" s="63"/>
    </row>
    <row r="925" ht="25" customHeight="1" spans="1:5">
      <c r="A925" s="316">
        <v>2130399</v>
      </c>
      <c r="B925" s="316" t="s">
        <v>797</v>
      </c>
      <c r="C925" s="322">
        <v>1029</v>
      </c>
      <c r="D925" s="323">
        <v>1000</v>
      </c>
      <c r="E925" s="63"/>
    </row>
    <row r="926" ht="25" customHeight="1" spans="1:5">
      <c r="A926" s="316">
        <v>21305</v>
      </c>
      <c r="B926" s="319" t="s">
        <v>798</v>
      </c>
      <c r="C926" s="320">
        <f>SUM(C927:C936)</f>
        <v>20282</v>
      </c>
      <c r="D926" s="324">
        <f>D927+D930+D931+D936</f>
        <v>19883</v>
      </c>
      <c r="E926" s="63"/>
    </row>
    <row r="927" ht="25" customHeight="1" spans="1:5">
      <c r="A927" s="316">
        <v>2130501</v>
      </c>
      <c r="B927" s="316" t="s">
        <v>102</v>
      </c>
      <c r="C927" s="322">
        <v>180</v>
      </c>
      <c r="D927" s="323">
        <v>222</v>
      </c>
      <c r="E927" s="63"/>
    </row>
    <row r="928" ht="25" customHeight="1" spans="1:5">
      <c r="A928" s="316">
        <v>2130502</v>
      </c>
      <c r="B928" s="316" t="s">
        <v>103</v>
      </c>
      <c r="C928" s="322">
        <v>0</v>
      </c>
      <c r="D928" s="323"/>
      <c r="E928" s="63"/>
    </row>
    <row r="929" ht="25" customHeight="1" spans="1:5">
      <c r="A929" s="316">
        <v>2130503</v>
      </c>
      <c r="B929" s="316" t="s">
        <v>104</v>
      </c>
      <c r="C929" s="322">
        <v>0</v>
      </c>
      <c r="D929" s="323"/>
      <c r="E929" s="63"/>
    </row>
    <row r="930" ht="25" customHeight="1" spans="1:5">
      <c r="A930" s="316">
        <v>2130504</v>
      </c>
      <c r="B930" s="316" t="s">
        <v>799</v>
      </c>
      <c r="C930" s="322">
        <v>4312</v>
      </c>
      <c r="D930" s="323">
        <v>3704</v>
      </c>
      <c r="E930" s="63"/>
    </row>
    <row r="931" ht="25" customHeight="1" spans="1:5">
      <c r="A931" s="316">
        <v>2130505</v>
      </c>
      <c r="B931" s="316" t="s">
        <v>800</v>
      </c>
      <c r="C931" s="322">
        <v>998</v>
      </c>
      <c r="D931" s="323">
        <v>1000</v>
      </c>
      <c r="E931" s="63"/>
    </row>
    <row r="932" ht="25" customHeight="1" spans="1:5">
      <c r="A932" s="316">
        <v>2130506</v>
      </c>
      <c r="B932" s="316" t="s">
        <v>801</v>
      </c>
      <c r="C932" s="322">
        <v>0</v>
      </c>
      <c r="D932" s="323"/>
      <c r="E932" s="63"/>
    </row>
    <row r="933" ht="25" customHeight="1" spans="1:5">
      <c r="A933" s="316">
        <v>2130507</v>
      </c>
      <c r="B933" s="316" t="s">
        <v>802</v>
      </c>
      <c r="C933" s="322">
        <v>0</v>
      </c>
      <c r="D933" s="323"/>
      <c r="E933" s="63"/>
    </row>
    <row r="934" ht="25" customHeight="1" spans="1:5">
      <c r="A934" s="316">
        <v>2130508</v>
      </c>
      <c r="B934" s="316" t="s">
        <v>803</v>
      </c>
      <c r="C934" s="322">
        <v>0</v>
      </c>
      <c r="D934" s="323"/>
      <c r="E934" s="63"/>
    </row>
    <row r="935" ht="25" customHeight="1" spans="1:5">
      <c r="A935" s="316">
        <v>2130550</v>
      </c>
      <c r="B935" s="316" t="s">
        <v>111</v>
      </c>
      <c r="C935" s="322">
        <v>0</v>
      </c>
      <c r="D935" s="323"/>
      <c r="E935" s="63"/>
    </row>
    <row r="936" ht="25" customHeight="1" spans="1:5">
      <c r="A936" s="316">
        <v>2130599</v>
      </c>
      <c r="B936" s="316" t="s">
        <v>804</v>
      </c>
      <c r="C936" s="322">
        <v>14792</v>
      </c>
      <c r="D936" s="323">
        <v>14957</v>
      </c>
      <c r="E936" s="63"/>
    </row>
    <row r="937" ht="25" customHeight="1" spans="1:5">
      <c r="A937" s="316">
        <v>21307</v>
      </c>
      <c r="B937" s="319" t="s">
        <v>805</v>
      </c>
      <c r="C937" s="320">
        <f>SUM(C938:C943)</f>
        <v>3448</v>
      </c>
      <c r="D937" s="324">
        <v>3805</v>
      </c>
      <c r="E937" s="63"/>
    </row>
    <row r="938" ht="25" customHeight="1" spans="1:5">
      <c r="A938" s="316">
        <v>2130701</v>
      </c>
      <c r="B938" s="316" t="s">
        <v>806</v>
      </c>
      <c r="C938" s="322">
        <v>30</v>
      </c>
      <c r="D938" s="323"/>
      <c r="E938" s="63"/>
    </row>
    <row r="939" ht="25" customHeight="1" spans="1:5">
      <c r="A939" s="316">
        <v>2130704</v>
      </c>
      <c r="B939" s="316" t="s">
        <v>807</v>
      </c>
      <c r="C939" s="322">
        <v>0</v>
      </c>
      <c r="D939" s="323"/>
      <c r="E939" s="63"/>
    </row>
    <row r="940" ht="25" customHeight="1" spans="1:5">
      <c r="A940" s="316">
        <v>2130705</v>
      </c>
      <c r="B940" s="316" t="s">
        <v>808</v>
      </c>
      <c r="C940" s="322">
        <v>34</v>
      </c>
      <c r="D940" s="323">
        <v>3652</v>
      </c>
      <c r="E940" s="63"/>
    </row>
    <row r="941" ht="25" customHeight="1" spans="1:5">
      <c r="A941" s="316">
        <v>2130706</v>
      </c>
      <c r="B941" s="316" t="s">
        <v>809</v>
      </c>
      <c r="C941" s="322">
        <v>510</v>
      </c>
      <c r="D941" s="323"/>
      <c r="E941" s="63"/>
    </row>
    <row r="942" ht="25" customHeight="1" spans="1:5">
      <c r="A942" s="316">
        <v>2130707</v>
      </c>
      <c r="B942" s="316" t="s">
        <v>810</v>
      </c>
      <c r="C942" s="322">
        <v>200</v>
      </c>
      <c r="D942" s="323"/>
      <c r="E942" s="63"/>
    </row>
    <row r="943" ht="25" customHeight="1" spans="1:5">
      <c r="A943" s="316">
        <v>2130799</v>
      </c>
      <c r="B943" s="316" t="s">
        <v>811</v>
      </c>
      <c r="C943" s="322">
        <v>2674</v>
      </c>
      <c r="D943" s="323">
        <v>153</v>
      </c>
      <c r="E943" s="63"/>
    </row>
    <row r="944" ht="25" customHeight="1" spans="1:5">
      <c r="A944" s="316">
        <v>21308</v>
      </c>
      <c r="B944" s="319" t="s">
        <v>812</v>
      </c>
      <c r="C944" s="320">
        <f>SUM(C945:C949)</f>
        <v>1115</v>
      </c>
      <c r="D944" s="324">
        <v>639</v>
      </c>
      <c r="E944" s="63"/>
    </row>
    <row r="945" ht="25" customHeight="1" spans="1:5">
      <c r="A945" s="316">
        <v>2130801</v>
      </c>
      <c r="B945" s="316" t="s">
        <v>813</v>
      </c>
      <c r="C945" s="322">
        <v>22</v>
      </c>
      <c r="D945" s="323"/>
      <c r="E945" s="63"/>
    </row>
    <row r="946" ht="25" customHeight="1" spans="1:5">
      <c r="A946" s="316">
        <v>2130803</v>
      </c>
      <c r="B946" s="316" t="s">
        <v>814</v>
      </c>
      <c r="C946" s="322">
        <v>685</v>
      </c>
      <c r="D946" s="323">
        <v>599</v>
      </c>
      <c r="E946" s="63"/>
    </row>
    <row r="947" ht="25" customHeight="1" spans="1:5">
      <c r="A947" s="316">
        <v>2130804</v>
      </c>
      <c r="B947" s="316" t="s">
        <v>815</v>
      </c>
      <c r="C947" s="322">
        <v>408</v>
      </c>
      <c r="D947" s="323">
        <v>40</v>
      </c>
      <c r="E947" s="63"/>
    </row>
    <row r="948" ht="25" customHeight="1" spans="1:5">
      <c r="A948" s="316">
        <v>2130805</v>
      </c>
      <c r="B948" s="316" t="s">
        <v>816</v>
      </c>
      <c r="C948" s="322">
        <v>0</v>
      </c>
      <c r="D948" s="323"/>
      <c r="E948" s="63"/>
    </row>
    <row r="949" ht="25" customHeight="1" spans="1:5">
      <c r="A949" s="316">
        <v>2130899</v>
      </c>
      <c r="B949" s="316" t="s">
        <v>817</v>
      </c>
      <c r="C949" s="322">
        <v>0</v>
      </c>
      <c r="D949" s="323"/>
      <c r="E949" s="63"/>
    </row>
    <row r="950" ht="25" customHeight="1" spans="1:5">
      <c r="A950" s="316">
        <v>21309</v>
      </c>
      <c r="B950" s="319" t="s">
        <v>818</v>
      </c>
      <c r="C950" s="320">
        <f>SUM(C951:C952)</f>
        <v>1439</v>
      </c>
      <c r="D950" s="324">
        <v>1400</v>
      </c>
      <c r="E950" s="63"/>
    </row>
    <row r="951" ht="25" customHeight="1" spans="1:5">
      <c r="A951" s="316">
        <v>2130901</v>
      </c>
      <c r="B951" s="316" t="s">
        <v>819</v>
      </c>
      <c r="C951" s="322">
        <v>0</v>
      </c>
      <c r="D951" s="323"/>
      <c r="E951" s="63"/>
    </row>
    <row r="952" ht="25" customHeight="1" spans="1:5">
      <c r="A952" s="316">
        <v>2130999</v>
      </c>
      <c r="B952" s="316" t="s">
        <v>820</v>
      </c>
      <c r="C952" s="322">
        <v>1439</v>
      </c>
      <c r="D952" s="323">
        <v>1400</v>
      </c>
      <c r="E952" s="63"/>
    </row>
    <row r="953" ht="25" customHeight="1" spans="1:5">
      <c r="A953" s="316">
        <v>21399</v>
      </c>
      <c r="B953" s="319" t="s">
        <v>821</v>
      </c>
      <c r="C953" s="320">
        <f>C954+C955</f>
        <v>1842</v>
      </c>
      <c r="D953" s="324">
        <v>3274</v>
      </c>
      <c r="E953" s="63"/>
    </row>
    <row r="954" ht="25" customHeight="1" spans="1:5">
      <c r="A954" s="316">
        <v>2139901</v>
      </c>
      <c r="B954" s="316" t="s">
        <v>822</v>
      </c>
      <c r="C954" s="322">
        <v>0</v>
      </c>
      <c r="D954" s="323"/>
      <c r="E954" s="63"/>
    </row>
    <row r="955" ht="25" customHeight="1" spans="1:5">
      <c r="A955" s="316">
        <v>2139999</v>
      </c>
      <c r="B955" s="316" t="s">
        <v>823</v>
      </c>
      <c r="C955" s="322">
        <v>1842</v>
      </c>
      <c r="D955" s="323">
        <v>3274</v>
      </c>
      <c r="E955" s="63"/>
    </row>
    <row r="956" ht="25" customHeight="1" spans="1:5">
      <c r="A956" s="316">
        <v>214</v>
      </c>
      <c r="B956" s="319" t="s">
        <v>824</v>
      </c>
      <c r="C956" s="320">
        <f>SUM(C957,C979,C989,C999,C1006,C1011)</f>
        <v>6363</v>
      </c>
      <c r="D956" s="321">
        <f>D957+D1006</f>
        <v>8314</v>
      </c>
      <c r="E956" s="63"/>
    </row>
    <row r="957" ht="25" customHeight="1" spans="1:5">
      <c r="A957" s="316">
        <v>21401</v>
      </c>
      <c r="B957" s="319" t="s">
        <v>825</v>
      </c>
      <c r="C957" s="320">
        <f>SUM(C958:C978)</f>
        <v>4089</v>
      </c>
      <c r="D957" s="324">
        <f>D958+D959+D960+D961+D962</f>
        <v>6997</v>
      </c>
      <c r="E957" s="63"/>
    </row>
    <row r="958" ht="25" customHeight="1" spans="1:5">
      <c r="A958" s="316">
        <v>2140101</v>
      </c>
      <c r="B958" s="316" t="s">
        <v>102</v>
      </c>
      <c r="C958" s="322">
        <v>1891</v>
      </c>
      <c r="D958" s="323">
        <v>1816</v>
      </c>
      <c r="E958" s="63"/>
    </row>
    <row r="959" ht="25" customHeight="1" spans="1:5">
      <c r="A959" s="316">
        <v>2140102</v>
      </c>
      <c r="B959" s="316" t="s">
        <v>103</v>
      </c>
      <c r="C959" s="322">
        <v>0</v>
      </c>
      <c r="D959" s="323"/>
      <c r="E959" s="63"/>
    </row>
    <row r="960" ht="25" customHeight="1" spans="1:5">
      <c r="A960" s="316">
        <v>2140103</v>
      </c>
      <c r="B960" s="316" t="s">
        <v>104</v>
      </c>
      <c r="C960" s="322">
        <v>0</v>
      </c>
      <c r="D960" s="323"/>
      <c r="E960" s="63"/>
    </row>
    <row r="961" ht="25" customHeight="1" spans="1:5">
      <c r="A961" s="316">
        <v>2140104</v>
      </c>
      <c r="B961" s="316" t="s">
        <v>826</v>
      </c>
      <c r="C961" s="322">
        <v>558</v>
      </c>
      <c r="D961" s="323">
        <v>3200</v>
      </c>
      <c r="E961" s="63"/>
    </row>
    <row r="962" ht="25" customHeight="1" spans="1:5">
      <c r="A962" s="316">
        <v>2140106</v>
      </c>
      <c r="B962" s="316" t="s">
        <v>827</v>
      </c>
      <c r="C962" s="322">
        <v>927</v>
      </c>
      <c r="D962" s="323">
        <v>1981</v>
      </c>
      <c r="E962" s="63"/>
    </row>
    <row r="963" ht="25" customHeight="1" spans="1:5">
      <c r="A963" s="316">
        <v>2140109</v>
      </c>
      <c r="B963" s="316" t="s">
        <v>828</v>
      </c>
      <c r="C963" s="322">
        <v>0</v>
      </c>
      <c r="D963" s="323"/>
      <c r="E963" s="63"/>
    </row>
    <row r="964" ht="25" customHeight="1" spans="1:5">
      <c r="A964" s="316">
        <v>2140110</v>
      </c>
      <c r="B964" s="316" t="s">
        <v>829</v>
      </c>
      <c r="C964" s="322">
        <v>20</v>
      </c>
      <c r="D964" s="323"/>
      <c r="E964" s="63"/>
    </row>
    <row r="965" ht="25" customHeight="1" spans="1:5">
      <c r="A965" s="316">
        <v>2140111</v>
      </c>
      <c r="B965" s="316" t="s">
        <v>830</v>
      </c>
      <c r="C965" s="322">
        <v>0</v>
      </c>
      <c r="D965" s="323"/>
      <c r="E965" s="63"/>
    </row>
    <row r="966" ht="25" customHeight="1" spans="1:5">
      <c r="A966" s="316">
        <v>2140112</v>
      </c>
      <c r="B966" s="316" t="s">
        <v>831</v>
      </c>
      <c r="C966" s="322">
        <v>110</v>
      </c>
      <c r="D966" s="323"/>
      <c r="E966" s="63"/>
    </row>
    <row r="967" ht="25" customHeight="1" spans="1:5">
      <c r="A967" s="316">
        <v>2140114</v>
      </c>
      <c r="B967" s="316" t="s">
        <v>832</v>
      </c>
      <c r="C967" s="322">
        <v>0</v>
      </c>
      <c r="D967" s="323"/>
      <c r="E967" s="63"/>
    </row>
    <row r="968" ht="25" customHeight="1" spans="1:5">
      <c r="A968" s="316">
        <v>2140122</v>
      </c>
      <c r="B968" s="316" t="s">
        <v>833</v>
      </c>
      <c r="C968" s="322">
        <v>0</v>
      </c>
      <c r="D968" s="323"/>
      <c r="E968" s="63"/>
    </row>
    <row r="969" ht="25" customHeight="1" spans="1:5">
      <c r="A969" s="316">
        <v>2140123</v>
      </c>
      <c r="B969" s="316" t="s">
        <v>834</v>
      </c>
      <c r="C969" s="322">
        <v>0</v>
      </c>
      <c r="D969" s="323"/>
      <c r="E969" s="63"/>
    </row>
    <row r="970" ht="25" customHeight="1" spans="1:5">
      <c r="A970" s="316">
        <v>2140127</v>
      </c>
      <c r="B970" s="316" t="s">
        <v>835</v>
      </c>
      <c r="C970" s="322">
        <v>0</v>
      </c>
      <c r="D970" s="323"/>
      <c r="E970" s="63"/>
    </row>
    <row r="971" ht="25" customHeight="1" spans="1:5">
      <c r="A971" s="316">
        <v>2140128</v>
      </c>
      <c r="B971" s="316" t="s">
        <v>836</v>
      </c>
      <c r="C971" s="322">
        <v>0</v>
      </c>
      <c r="D971" s="323"/>
      <c r="E971" s="63"/>
    </row>
    <row r="972" ht="25" customHeight="1" spans="1:5">
      <c r="A972" s="316">
        <v>2140129</v>
      </c>
      <c r="B972" s="316" t="s">
        <v>837</v>
      </c>
      <c r="C972" s="322">
        <v>0</v>
      </c>
      <c r="D972" s="323"/>
      <c r="E972" s="63"/>
    </row>
    <row r="973" ht="25" customHeight="1" spans="1:5">
      <c r="A973" s="316">
        <v>2140130</v>
      </c>
      <c r="B973" s="316" t="s">
        <v>838</v>
      </c>
      <c r="C973" s="322">
        <v>0</v>
      </c>
      <c r="D973" s="323"/>
      <c r="E973" s="63"/>
    </row>
    <row r="974" ht="25" customHeight="1" spans="1:5">
      <c r="A974" s="316">
        <v>2140131</v>
      </c>
      <c r="B974" s="316" t="s">
        <v>839</v>
      </c>
      <c r="C974" s="322">
        <v>0</v>
      </c>
      <c r="D974" s="323"/>
      <c r="E974" s="63"/>
    </row>
    <row r="975" ht="25" customHeight="1" spans="1:5">
      <c r="A975" s="316">
        <v>2140133</v>
      </c>
      <c r="B975" s="316" t="s">
        <v>840</v>
      </c>
      <c r="C975" s="322">
        <v>0</v>
      </c>
      <c r="D975" s="323"/>
      <c r="E975" s="63"/>
    </row>
    <row r="976" ht="25" customHeight="1" spans="1:5">
      <c r="A976" s="316">
        <v>2140136</v>
      </c>
      <c r="B976" s="316" t="s">
        <v>841</v>
      </c>
      <c r="C976" s="322">
        <v>9</v>
      </c>
      <c r="D976" s="323"/>
      <c r="E976" s="63"/>
    </row>
    <row r="977" ht="25" customHeight="1" spans="1:5">
      <c r="A977" s="316">
        <v>2140138</v>
      </c>
      <c r="B977" s="316" t="s">
        <v>842</v>
      </c>
      <c r="C977" s="322">
        <v>0</v>
      </c>
      <c r="D977" s="323"/>
      <c r="E977" s="63"/>
    </row>
    <row r="978" ht="25" customHeight="1" spans="1:5">
      <c r="A978" s="316">
        <v>2140199</v>
      </c>
      <c r="B978" s="316" t="s">
        <v>843</v>
      </c>
      <c r="C978" s="322">
        <v>574</v>
      </c>
      <c r="D978" s="323"/>
      <c r="E978" s="63"/>
    </row>
    <row r="979" ht="25" customHeight="1" spans="1:5">
      <c r="A979" s="316">
        <v>21402</v>
      </c>
      <c r="B979" s="319" t="s">
        <v>844</v>
      </c>
      <c r="C979" s="320">
        <f>SUM(C980:C988)</f>
        <v>0</v>
      </c>
      <c r="D979" s="323"/>
      <c r="E979" s="63"/>
    </row>
    <row r="980" ht="25" customHeight="1" spans="1:5">
      <c r="A980" s="316">
        <v>2140201</v>
      </c>
      <c r="B980" s="316" t="s">
        <v>102</v>
      </c>
      <c r="C980" s="322">
        <v>0</v>
      </c>
      <c r="D980" s="327"/>
      <c r="E980" s="63"/>
    </row>
    <row r="981" ht="25" customHeight="1" spans="1:5">
      <c r="A981" s="316">
        <v>2140202</v>
      </c>
      <c r="B981" s="316" t="s">
        <v>103</v>
      </c>
      <c r="C981" s="322">
        <v>0</v>
      </c>
      <c r="D981" s="323"/>
      <c r="E981" s="63"/>
    </row>
    <row r="982" ht="25" customHeight="1" spans="1:5">
      <c r="A982" s="316">
        <v>2140203</v>
      </c>
      <c r="B982" s="316" t="s">
        <v>104</v>
      </c>
      <c r="C982" s="322">
        <v>0</v>
      </c>
      <c r="D982" s="323"/>
      <c r="E982" s="63"/>
    </row>
    <row r="983" ht="25" customHeight="1" spans="1:5">
      <c r="A983" s="316">
        <v>2140204</v>
      </c>
      <c r="B983" s="316" t="s">
        <v>845</v>
      </c>
      <c r="C983" s="322">
        <v>0</v>
      </c>
      <c r="D983" s="323"/>
      <c r="E983" s="63"/>
    </row>
    <row r="984" ht="25" customHeight="1" spans="1:5">
      <c r="A984" s="316">
        <v>2140205</v>
      </c>
      <c r="B984" s="316" t="s">
        <v>846</v>
      </c>
      <c r="C984" s="322">
        <v>0</v>
      </c>
      <c r="D984" s="323"/>
      <c r="E984" s="63"/>
    </row>
    <row r="985" ht="25" customHeight="1" spans="1:5">
      <c r="A985" s="316">
        <v>2140206</v>
      </c>
      <c r="B985" s="316" t="s">
        <v>847</v>
      </c>
      <c r="C985" s="322">
        <v>0</v>
      </c>
      <c r="D985" s="323"/>
      <c r="E985" s="63"/>
    </row>
    <row r="986" ht="25" customHeight="1" spans="1:5">
      <c r="A986" s="316">
        <v>2140207</v>
      </c>
      <c r="B986" s="316" t="s">
        <v>848</v>
      </c>
      <c r="C986" s="322">
        <v>0</v>
      </c>
      <c r="D986" s="323"/>
      <c r="E986" s="63"/>
    </row>
    <row r="987" ht="25" customHeight="1" spans="1:5">
      <c r="A987" s="316">
        <v>2140208</v>
      </c>
      <c r="B987" s="316" t="s">
        <v>849</v>
      </c>
      <c r="C987" s="322">
        <v>0</v>
      </c>
      <c r="D987" s="323"/>
      <c r="E987" s="63"/>
    </row>
    <row r="988" ht="25" customHeight="1" spans="1:5">
      <c r="A988" s="316">
        <v>2140299</v>
      </c>
      <c r="B988" s="316" t="s">
        <v>850</v>
      </c>
      <c r="C988" s="322">
        <v>0</v>
      </c>
      <c r="D988" s="323"/>
      <c r="E988" s="63"/>
    </row>
    <row r="989" ht="25" customHeight="1" spans="1:5">
      <c r="A989" s="316">
        <v>21403</v>
      </c>
      <c r="B989" s="319" t="s">
        <v>851</v>
      </c>
      <c r="C989" s="320">
        <f>SUM(C990:C998)</f>
        <v>0</v>
      </c>
      <c r="D989" s="323"/>
      <c r="E989" s="63"/>
    </row>
    <row r="990" ht="25" customHeight="1" spans="1:5">
      <c r="A990" s="316">
        <v>2140301</v>
      </c>
      <c r="B990" s="316" t="s">
        <v>102</v>
      </c>
      <c r="C990" s="322">
        <v>0</v>
      </c>
      <c r="D990" s="327"/>
      <c r="E990" s="63"/>
    </row>
    <row r="991" ht="25" customHeight="1" spans="1:5">
      <c r="A991" s="316">
        <v>2140302</v>
      </c>
      <c r="B991" s="316" t="s">
        <v>103</v>
      </c>
      <c r="C991" s="322">
        <v>0</v>
      </c>
      <c r="D991" s="323"/>
      <c r="E991" s="63"/>
    </row>
    <row r="992" ht="25" customHeight="1" spans="1:5">
      <c r="A992" s="316">
        <v>2140303</v>
      </c>
      <c r="B992" s="316" t="s">
        <v>104</v>
      </c>
      <c r="C992" s="322">
        <v>0</v>
      </c>
      <c r="D992" s="323"/>
      <c r="E992" s="63"/>
    </row>
    <row r="993" ht="25" customHeight="1" spans="1:5">
      <c r="A993" s="316">
        <v>2140304</v>
      </c>
      <c r="B993" s="316" t="s">
        <v>852</v>
      </c>
      <c r="C993" s="322">
        <v>0</v>
      </c>
      <c r="D993" s="323"/>
      <c r="E993" s="63"/>
    </row>
    <row r="994" ht="25" customHeight="1" spans="1:5">
      <c r="A994" s="316">
        <v>2140305</v>
      </c>
      <c r="B994" s="316" t="s">
        <v>853</v>
      </c>
      <c r="C994" s="322">
        <v>0</v>
      </c>
      <c r="D994" s="323"/>
      <c r="E994" s="63"/>
    </row>
    <row r="995" ht="25" customHeight="1" spans="1:5">
      <c r="A995" s="316">
        <v>2140306</v>
      </c>
      <c r="B995" s="316" t="s">
        <v>854</v>
      </c>
      <c r="C995" s="322">
        <v>0</v>
      </c>
      <c r="D995" s="323"/>
      <c r="E995" s="63"/>
    </row>
    <row r="996" ht="25" customHeight="1" spans="1:5">
      <c r="A996" s="316">
        <v>2140307</v>
      </c>
      <c r="B996" s="316" t="s">
        <v>855</v>
      </c>
      <c r="C996" s="322">
        <v>0</v>
      </c>
      <c r="D996" s="323"/>
      <c r="E996" s="63"/>
    </row>
    <row r="997" ht="25" customHeight="1" spans="1:5">
      <c r="A997" s="316">
        <v>2140308</v>
      </c>
      <c r="B997" s="316" t="s">
        <v>856</v>
      </c>
      <c r="C997" s="322">
        <v>0</v>
      </c>
      <c r="D997" s="323"/>
      <c r="E997" s="63"/>
    </row>
    <row r="998" ht="25" customHeight="1" spans="1:5">
      <c r="A998" s="316">
        <v>2140399</v>
      </c>
      <c r="B998" s="316" t="s">
        <v>857</v>
      </c>
      <c r="C998" s="322">
        <v>0</v>
      </c>
      <c r="D998" s="323"/>
      <c r="E998" s="63"/>
    </row>
    <row r="999" ht="25" customHeight="1" spans="1:5">
      <c r="A999" s="316">
        <v>21405</v>
      </c>
      <c r="B999" s="319" t="s">
        <v>858</v>
      </c>
      <c r="C999" s="320">
        <f>SUM(C1000:C1005)</f>
        <v>0</v>
      </c>
      <c r="D999" s="323"/>
      <c r="E999" s="63"/>
    </row>
    <row r="1000" ht="25" customHeight="1" spans="1:5">
      <c r="A1000" s="316">
        <v>2140501</v>
      </c>
      <c r="B1000" s="316" t="s">
        <v>102</v>
      </c>
      <c r="C1000" s="322">
        <v>0</v>
      </c>
      <c r="D1000" s="327"/>
      <c r="E1000" s="63"/>
    </row>
    <row r="1001" ht="25" customHeight="1" spans="1:5">
      <c r="A1001" s="316">
        <v>2140502</v>
      </c>
      <c r="B1001" s="316" t="s">
        <v>103</v>
      </c>
      <c r="C1001" s="322">
        <v>0</v>
      </c>
      <c r="D1001" s="323"/>
      <c r="E1001" s="63"/>
    </row>
    <row r="1002" ht="25" customHeight="1" spans="1:5">
      <c r="A1002" s="316">
        <v>2140503</v>
      </c>
      <c r="B1002" s="316" t="s">
        <v>104</v>
      </c>
      <c r="C1002" s="322">
        <v>0</v>
      </c>
      <c r="D1002" s="323"/>
      <c r="E1002" s="63"/>
    </row>
    <row r="1003" ht="25" customHeight="1" spans="1:5">
      <c r="A1003" s="316">
        <v>2140504</v>
      </c>
      <c r="B1003" s="316" t="s">
        <v>849</v>
      </c>
      <c r="C1003" s="322">
        <v>0</v>
      </c>
      <c r="D1003" s="323"/>
      <c r="E1003" s="63"/>
    </row>
    <row r="1004" ht="25" customHeight="1" spans="1:5">
      <c r="A1004" s="316">
        <v>2140505</v>
      </c>
      <c r="B1004" s="316" t="s">
        <v>859</v>
      </c>
      <c r="C1004" s="322">
        <v>0</v>
      </c>
      <c r="D1004" s="323"/>
      <c r="E1004" s="63"/>
    </row>
    <row r="1005" ht="25" customHeight="1" spans="1:5">
      <c r="A1005" s="316">
        <v>2140599</v>
      </c>
      <c r="B1005" s="316" t="s">
        <v>860</v>
      </c>
      <c r="C1005" s="322">
        <v>0</v>
      </c>
      <c r="D1005" s="327"/>
      <c r="E1005" s="63"/>
    </row>
    <row r="1006" ht="25" customHeight="1" spans="1:5">
      <c r="A1006" s="316">
        <v>21406</v>
      </c>
      <c r="B1006" s="319" t="s">
        <v>861</v>
      </c>
      <c r="C1006" s="320">
        <f>SUM(C1007:C1010)</f>
        <v>1416</v>
      </c>
      <c r="D1006" s="321">
        <v>1317</v>
      </c>
      <c r="E1006" s="63"/>
    </row>
    <row r="1007" ht="25" customHeight="1" spans="1:5">
      <c r="A1007" s="316">
        <v>2140601</v>
      </c>
      <c r="B1007" s="316" t="s">
        <v>862</v>
      </c>
      <c r="C1007" s="322">
        <v>741</v>
      </c>
      <c r="D1007" s="323">
        <v>701</v>
      </c>
      <c r="E1007" s="63"/>
    </row>
    <row r="1008" ht="25" customHeight="1" spans="1:5">
      <c r="A1008" s="316">
        <v>2140602</v>
      </c>
      <c r="B1008" s="316" t="s">
        <v>863</v>
      </c>
      <c r="C1008" s="322">
        <v>474</v>
      </c>
      <c r="D1008" s="323">
        <v>616</v>
      </c>
      <c r="E1008" s="63"/>
    </row>
    <row r="1009" ht="25" customHeight="1" spans="1:5">
      <c r="A1009" s="316">
        <v>2140603</v>
      </c>
      <c r="B1009" s="316" t="s">
        <v>864</v>
      </c>
      <c r="C1009" s="322">
        <v>0</v>
      </c>
      <c r="D1009" s="323"/>
      <c r="E1009" s="63"/>
    </row>
    <row r="1010" ht="25" customHeight="1" spans="1:5">
      <c r="A1010" s="316">
        <v>2140699</v>
      </c>
      <c r="B1010" s="316" t="s">
        <v>865</v>
      </c>
      <c r="C1010" s="322">
        <v>201</v>
      </c>
      <c r="D1010" s="323"/>
      <c r="E1010" s="63"/>
    </row>
    <row r="1011" ht="25" customHeight="1" spans="1:5">
      <c r="A1011" s="316">
        <v>21499</v>
      </c>
      <c r="B1011" s="319" t="s">
        <v>866</v>
      </c>
      <c r="C1011" s="320">
        <f>SUM(C1012:C1013)</f>
        <v>858</v>
      </c>
      <c r="D1011" s="330"/>
      <c r="E1011" s="63"/>
    </row>
    <row r="1012" ht="25" customHeight="1" spans="1:5">
      <c r="A1012" s="316">
        <v>2149901</v>
      </c>
      <c r="B1012" s="316" t="s">
        <v>867</v>
      </c>
      <c r="C1012" s="322">
        <v>151</v>
      </c>
      <c r="D1012" s="330"/>
      <c r="E1012" s="63"/>
    </row>
    <row r="1013" ht="25" customHeight="1" spans="1:5">
      <c r="A1013" s="316">
        <v>2149999</v>
      </c>
      <c r="B1013" s="316" t="s">
        <v>868</v>
      </c>
      <c r="C1013" s="322">
        <v>707</v>
      </c>
      <c r="D1013" s="330"/>
      <c r="E1013" s="63"/>
    </row>
    <row r="1014" ht="25" customHeight="1" spans="1:5">
      <c r="A1014" s="316">
        <v>215</v>
      </c>
      <c r="B1014" s="319" t="s">
        <v>869</v>
      </c>
      <c r="C1014" s="320">
        <f>SUM(C1015,C1025,C1041,C1046,C1057,C1064,C1072)</f>
        <v>730</v>
      </c>
      <c r="D1014" s="321">
        <f>D1064+D1072</f>
        <v>756</v>
      </c>
      <c r="E1014" s="63"/>
    </row>
    <row r="1015" ht="25" customHeight="1" spans="1:5">
      <c r="A1015" s="316">
        <v>21501</v>
      </c>
      <c r="B1015" s="319" t="s">
        <v>870</v>
      </c>
      <c r="C1015" s="320">
        <f>SUM(C1016:C1024)</f>
        <v>0</v>
      </c>
      <c r="D1015" s="327"/>
      <c r="E1015" s="63"/>
    </row>
    <row r="1016" ht="25" customHeight="1" spans="1:5">
      <c r="A1016" s="316">
        <v>2150101</v>
      </c>
      <c r="B1016" s="316" t="s">
        <v>102</v>
      </c>
      <c r="C1016" s="322">
        <v>0</v>
      </c>
      <c r="D1016" s="323"/>
      <c r="E1016" s="63"/>
    </row>
    <row r="1017" ht="25" customHeight="1" spans="1:5">
      <c r="A1017" s="316">
        <v>2150102</v>
      </c>
      <c r="B1017" s="316" t="s">
        <v>103</v>
      </c>
      <c r="C1017" s="322">
        <v>0</v>
      </c>
      <c r="D1017" s="323"/>
      <c r="E1017" s="63"/>
    </row>
    <row r="1018" ht="25" customHeight="1" spans="1:5">
      <c r="A1018" s="316">
        <v>2150103</v>
      </c>
      <c r="B1018" s="316" t="s">
        <v>104</v>
      </c>
      <c r="C1018" s="322">
        <v>0</v>
      </c>
      <c r="D1018" s="323"/>
      <c r="E1018" s="63"/>
    </row>
    <row r="1019" ht="25" customHeight="1" spans="1:5">
      <c r="A1019" s="316">
        <v>2150104</v>
      </c>
      <c r="B1019" s="316" t="s">
        <v>871</v>
      </c>
      <c r="C1019" s="322">
        <v>0</v>
      </c>
      <c r="D1019" s="323"/>
      <c r="E1019" s="63"/>
    </row>
    <row r="1020" ht="25" customHeight="1" spans="1:5">
      <c r="A1020" s="316">
        <v>2150105</v>
      </c>
      <c r="B1020" s="316" t="s">
        <v>872</v>
      </c>
      <c r="C1020" s="322">
        <v>0</v>
      </c>
      <c r="D1020" s="323"/>
      <c r="E1020" s="63"/>
    </row>
    <row r="1021" ht="25" customHeight="1" spans="1:5">
      <c r="A1021" s="316">
        <v>2150106</v>
      </c>
      <c r="B1021" s="316" t="s">
        <v>873</v>
      </c>
      <c r="C1021" s="322">
        <v>0</v>
      </c>
      <c r="D1021" s="323"/>
      <c r="E1021" s="63"/>
    </row>
    <row r="1022" ht="25" customHeight="1" spans="1:5">
      <c r="A1022" s="316">
        <v>2150107</v>
      </c>
      <c r="B1022" s="316" t="s">
        <v>874</v>
      </c>
      <c r="C1022" s="322">
        <v>0</v>
      </c>
      <c r="D1022" s="323"/>
      <c r="E1022" s="63"/>
    </row>
    <row r="1023" ht="25" customHeight="1" spans="1:5">
      <c r="A1023" s="316">
        <v>2150108</v>
      </c>
      <c r="B1023" s="316" t="s">
        <v>875</v>
      </c>
      <c r="C1023" s="322">
        <v>0</v>
      </c>
      <c r="D1023" s="323"/>
      <c r="E1023" s="63"/>
    </row>
    <row r="1024" ht="25" customHeight="1" spans="1:5">
      <c r="A1024" s="316">
        <v>2150199</v>
      </c>
      <c r="B1024" s="316" t="s">
        <v>876</v>
      </c>
      <c r="C1024" s="322">
        <v>0</v>
      </c>
      <c r="D1024" s="323"/>
      <c r="E1024" s="63"/>
    </row>
    <row r="1025" ht="25" customHeight="1" spans="1:5">
      <c r="A1025" s="316">
        <v>21502</v>
      </c>
      <c r="B1025" s="319" t="s">
        <v>877</v>
      </c>
      <c r="C1025" s="320">
        <f>SUM(C1026:C1040)</f>
        <v>58</v>
      </c>
      <c r="D1025" s="324"/>
      <c r="E1025" s="63"/>
    </row>
    <row r="1026" ht="25" customHeight="1" spans="1:5">
      <c r="A1026" s="316">
        <v>2150201</v>
      </c>
      <c r="B1026" s="316" t="s">
        <v>102</v>
      </c>
      <c r="C1026" s="322">
        <v>3</v>
      </c>
      <c r="D1026" s="323"/>
      <c r="E1026" s="63"/>
    </row>
    <row r="1027" ht="25" customHeight="1" spans="1:5">
      <c r="A1027" s="316">
        <v>2150202</v>
      </c>
      <c r="B1027" s="316" t="s">
        <v>103</v>
      </c>
      <c r="C1027" s="322">
        <v>0</v>
      </c>
      <c r="D1027" s="323"/>
      <c r="E1027" s="63"/>
    </row>
    <row r="1028" ht="25" customHeight="1" spans="1:5">
      <c r="A1028" s="316">
        <v>2150203</v>
      </c>
      <c r="B1028" s="316" t="s">
        <v>104</v>
      </c>
      <c r="C1028" s="322">
        <v>0</v>
      </c>
      <c r="D1028" s="323"/>
      <c r="E1028" s="63"/>
    </row>
    <row r="1029" ht="25" customHeight="1" spans="1:5">
      <c r="A1029" s="316">
        <v>2150204</v>
      </c>
      <c r="B1029" s="316" t="s">
        <v>878</v>
      </c>
      <c r="C1029" s="322">
        <v>0</v>
      </c>
      <c r="D1029" s="323"/>
      <c r="E1029" s="63"/>
    </row>
    <row r="1030" ht="25" customHeight="1" spans="1:5">
      <c r="A1030" s="316">
        <v>2150205</v>
      </c>
      <c r="B1030" s="316" t="s">
        <v>879</v>
      </c>
      <c r="C1030" s="322">
        <v>0</v>
      </c>
      <c r="D1030" s="323"/>
      <c r="E1030" s="63"/>
    </row>
    <row r="1031" ht="25" customHeight="1" spans="1:5">
      <c r="A1031" s="316">
        <v>2150206</v>
      </c>
      <c r="B1031" s="316" t="s">
        <v>880</v>
      </c>
      <c r="C1031" s="322">
        <v>0</v>
      </c>
      <c r="D1031" s="323"/>
      <c r="E1031" s="63"/>
    </row>
    <row r="1032" ht="25" customHeight="1" spans="1:5">
      <c r="A1032" s="316">
        <v>2150207</v>
      </c>
      <c r="B1032" s="316" t="s">
        <v>881</v>
      </c>
      <c r="C1032" s="322">
        <v>0</v>
      </c>
      <c r="D1032" s="323"/>
      <c r="E1032" s="63"/>
    </row>
    <row r="1033" ht="25" customHeight="1" spans="1:5">
      <c r="A1033" s="316">
        <v>2150208</v>
      </c>
      <c r="B1033" s="316" t="s">
        <v>882</v>
      </c>
      <c r="C1033" s="322">
        <v>0</v>
      </c>
      <c r="D1033" s="323"/>
      <c r="E1033" s="63"/>
    </row>
    <row r="1034" ht="25" customHeight="1" spans="1:5">
      <c r="A1034" s="316">
        <v>2150209</v>
      </c>
      <c r="B1034" s="316" t="s">
        <v>883</v>
      </c>
      <c r="C1034" s="322">
        <v>0</v>
      </c>
      <c r="D1034" s="323"/>
      <c r="E1034" s="63"/>
    </row>
    <row r="1035" ht="25" customHeight="1" spans="1:5">
      <c r="A1035" s="316">
        <v>2150210</v>
      </c>
      <c r="B1035" s="316" t="s">
        <v>884</v>
      </c>
      <c r="C1035" s="322">
        <v>0</v>
      </c>
      <c r="D1035" s="323"/>
      <c r="E1035" s="63"/>
    </row>
    <row r="1036" ht="25" customHeight="1" spans="1:5">
      <c r="A1036" s="316">
        <v>2150212</v>
      </c>
      <c r="B1036" s="316" t="s">
        <v>885</v>
      </c>
      <c r="C1036" s="322">
        <v>0</v>
      </c>
      <c r="D1036" s="323"/>
      <c r="E1036" s="63"/>
    </row>
    <row r="1037" ht="25" customHeight="1" spans="1:5">
      <c r="A1037" s="316">
        <v>2150213</v>
      </c>
      <c r="B1037" s="316" t="s">
        <v>886</v>
      </c>
      <c r="C1037" s="322">
        <v>0</v>
      </c>
      <c r="D1037" s="323"/>
      <c r="E1037" s="63"/>
    </row>
    <row r="1038" ht="25" customHeight="1" spans="1:5">
      <c r="A1038" s="316">
        <v>2150214</v>
      </c>
      <c r="B1038" s="316" t="s">
        <v>887</v>
      </c>
      <c r="C1038" s="322">
        <v>0</v>
      </c>
      <c r="D1038" s="323"/>
      <c r="E1038" s="63"/>
    </row>
    <row r="1039" ht="25" customHeight="1" spans="1:5">
      <c r="A1039" s="316">
        <v>2150215</v>
      </c>
      <c r="B1039" s="316" t="s">
        <v>888</v>
      </c>
      <c r="C1039" s="322">
        <v>0</v>
      </c>
      <c r="D1039" s="323"/>
      <c r="E1039" s="63"/>
    </row>
    <row r="1040" ht="25" customHeight="1" spans="1:5">
      <c r="A1040" s="316">
        <v>2150299</v>
      </c>
      <c r="B1040" s="316" t="s">
        <v>889</v>
      </c>
      <c r="C1040" s="322">
        <v>55</v>
      </c>
      <c r="D1040" s="323"/>
      <c r="E1040" s="63"/>
    </row>
    <row r="1041" ht="25" customHeight="1" spans="1:5">
      <c r="A1041" s="316">
        <v>21503</v>
      </c>
      <c r="B1041" s="319" t="s">
        <v>890</v>
      </c>
      <c r="C1041" s="320">
        <f>SUM(C1042:C1045)</f>
        <v>0</v>
      </c>
      <c r="D1041" s="327"/>
      <c r="E1041" s="63"/>
    </row>
    <row r="1042" ht="25" customHeight="1" spans="1:5">
      <c r="A1042" s="316">
        <v>2150301</v>
      </c>
      <c r="B1042" s="316" t="s">
        <v>102</v>
      </c>
      <c r="C1042" s="322">
        <v>0</v>
      </c>
      <c r="D1042" s="323"/>
      <c r="E1042" s="63"/>
    </row>
    <row r="1043" ht="25" customHeight="1" spans="1:5">
      <c r="A1043" s="316">
        <v>2150302</v>
      </c>
      <c r="B1043" s="316" t="s">
        <v>103</v>
      </c>
      <c r="C1043" s="322">
        <v>0</v>
      </c>
      <c r="D1043" s="323"/>
      <c r="E1043" s="63"/>
    </row>
    <row r="1044" ht="25" customHeight="1" spans="1:5">
      <c r="A1044" s="316">
        <v>2150303</v>
      </c>
      <c r="B1044" s="316" t="s">
        <v>104</v>
      </c>
      <c r="C1044" s="322">
        <v>0</v>
      </c>
      <c r="D1044" s="323"/>
      <c r="E1044" s="63"/>
    </row>
    <row r="1045" ht="25" customHeight="1" spans="1:5">
      <c r="A1045" s="316">
        <v>2150399</v>
      </c>
      <c r="B1045" s="316" t="s">
        <v>891</v>
      </c>
      <c r="C1045" s="322">
        <v>0</v>
      </c>
      <c r="D1045" s="323"/>
      <c r="E1045" s="63"/>
    </row>
    <row r="1046" ht="25" customHeight="1" spans="1:5">
      <c r="A1046" s="316">
        <v>21505</v>
      </c>
      <c r="B1046" s="319" t="s">
        <v>892</v>
      </c>
      <c r="C1046" s="320">
        <f>SUM(C1047:C1056)</f>
        <v>9</v>
      </c>
      <c r="D1046" s="324"/>
      <c r="E1046" s="63"/>
    </row>
    <row r="1047" ht="25" customHeight="1" spans="1:5">
      <c r="A1047" s="316">
        <v>2150501</v>
      </c>
      <c r="B1047" s="316" t="s">
        <v>102</v>
      </c>
      <c r="C1047" s="322">
        <v>0</v>
      </c>
      <c r="D1047" s="323"/>
      <c r="E1047" s="63"/>
    </row>
    <row r="1048" ht="25" customHeight="1" spans="1:5">
      <c r="A1048" s="316">
        <v>2150502</v>
      </c>
      <c r="B1048" s="316" t="s">
        <v>103</v>
      </c>
      <c r="C1048" s="322">
        <v>0</v>
      </c>
      <c r="D1048" s="323"/>
      <c r="E1048" s="63"/>
    </row>
    <row r="1049" ht="25" customHeight="1" spans="1:5">
      <c r="A1049" s="316">
        <v>2150503</v>
      </c>
      <c r="B1049" s="316" t="s">
        <v>104</v>
      </c>
      <c r="C1049" s="322">
        <v>0</v>
      </c>
      <c r="D1049" s="323"/>
      <c r="E1049" s="63"/>
    </row>
    <row r="1050" ht="25" customHeight="1" spans="1:5">
      <c r="A1050" s="316">
        <v>2150505</v>
      </c>
      <c r="B1050" s="316" t="s">
        <v>893</v>
      </c>
      <c r="C1050" s="322">
        <v>0</v>
      </c>
      <c r="D1050" s="323"/>
      <c r="E1050" s="63"/>
    </row>
    <row r="1051" ht="25" customHeight="1" spans="1:5">
      <c r="A1051" s="316">
        <v>2150507</v>
      </c>
      <c r="B1051" s="316" t="s">
        <v>894</v>
      </c>
      <c r="C1051" s="322">
        <v>0</v>
      </c>
      <c r="D1051" s="323"/>
      <c r="E1051" s="63"/>
    </row>
    <row r="1052" ht="25" customHeight="1" spans="1:5">
      <c r="A1052" s="316">
        <v>2150508</v>
      </c>
      <c r="B1052" s="316" t="s">
        <v>895</v>
      </c>
      <c r="C1052" s="322">
        <v>0</v>
      </c>
      <c r="D1052" s="323"/>
      <c r="E1052" s="63"/>
    </row>
    <row r="1053" ht="25" customHeight="1" spans="1:5">
      <c r="A1053" s="316">
        <v>2150516</v>
      </c>
      <c r="B1053" s="316" t="s">
        <v>896</v>
      </c>
      <c r="C1053" s="322">
        <v>0</v>
      </c>
      <c r="D1053" s="323"/>
      <c r="E1053" s="63"/>
    </row>
    <row r="1054" ht="25" customHeight="1" spans="1:5">
      <c r="A1054" s="316">
        <v>2150517</v>
      </c>
      <c r="B1054" s="316" t="s">
        <v>897</v>
      </c>
      <c r="C1054" s="322">
        <v>0</v>
      </c>
      <c r="D1054" s="323"/>
      <c r="E1054" s="63"/>
    </row>
    <row r="1055" ht="25" customHeight="1" spans="1:5">
      <c r="A1055" s="316">
        <v>2150550</v>
      </c>
      <c r="B1055" s="316" t="s">
        <v>111</v>
      </c>
      <c r="C1055" s="322">
        <v>0</v>
      </c>
      <c r="D1055" s="323"/>
      <c r="E1055" s="63"/>
    </row>
    <row r="1056" ht="25" customHeight="1" spans="1:5">
      <c r="A1056" s="316">
        <v>2150599</v>
      </c>
      <c r="B1056" s="316" t="s">
        <v>898</v>
      </c>
      <c r="C1056" s="322">
        <v>9</v>
      </c>
      <c r="D1056" s="323"/>
      <c r="E1056" s="63"/>
    </row>
    <row r="1057" ht="25" customHeight="1" spans="1:5">
      <c r="A1057" s="316">
        <v>21507</v>
      </c>
      <c r="B1057" s="319" t="s">
        <v>899</v>
      </c>
      <c r="C1057" s="320">
        <f>SUM(C1058:C1063)</f>
        <v>0</v>
      </c>
      <c r="D1057" s="327"/>
      <c r="E1057" s="63"/>
    </row>
    <row r="1058" ht="25" customHeight="1" spans="1:5">
      <c r="A1058" s="316">
        <v>2150701</v>
      </c>
      <c r="B1058" s="316" t="s">
        <v>102</v>
      </c>
      <c r="C1058" s="322">
        <v>0</v>
      </c>
      <c r="D1058" s="323"/>
      <c r="E1058" s="63"/>
    </row>
    <row r="1059" ht="25" customHeight="1" spans="1:5">
      <c r="A1059" s="316">
        <v>2150702</v>
      </c>
      <c r="B1059" s="316" t="s">
        <v>103</v>
      </c>
      <c r="C1059" s="322">
        <v>0</v>
      </c>
      <c r="D1059" s="323"/>
      <c r="E1059" s="63"/>
    </row>
    <row r="1060" ht="25" customHeight="1" spans="1:5">
      <c r="A1060" s="316">
        <v>2150703</v>
      </c>
      <c r="B1060" s="316" t="s">
        <v>104</v>
      </c>
      <c r="C1060" s="322">
        <v>0</v>
      </c>
      <c r="D1060" s="323"/>
      <c r="E1060" s="63"/>
    </row>
    <row r="1061" ht="25" customHeight="1" spans="1:5">
      <c r="A1061" s="316">
        <v>2150704</v>
      </c>
      <c r="B1061" s="316" t="s">
        <v>900</v>
      </c>
      <c r="C1061" s="322">
        <v>0</v>
      </c>
      <c r="D1061" s="323"/>
      <c r="E1061" s="63"/>
    </row>
    <row r="1062" ht="25" customHeight="1" spans="1:5">
      <c r="A1062" s="316">
        <v>2150705</v>
      </c>
      <c r="B1062" s="316" t="s">
        <v>901</v>
      </c>
      <c r="C1062" s="322">
        <v>0</v>
      </c>
      <c r="D1062" s="323"/>
      <c r="E1062" s="63"/>
    </row>
    <row r="1063" ht="25" customHeight="1" spans="1:5">
      <c r="A1063" s="316">
        <v>2150799</v>
      </c>
      <c r="B1063" s="316" t="s">
        <v>902</v>
      </c>
      <c r="C1063" s="322">
        <v>0</v>
      </c>
      <c r="D1063" s="323"/>
      <c r="E1063" s="63"/>
    </row>
    <row r="1064" ht="25" customHeight="1" spans="1:5">
      <c r="A1064" s="316">
        <v>21508</v>
      </c>
      <c r="B1064" s="319" t="s">
        <v>903</v>
      </c>
      <c r="C1064" s="320">
        <f>SUM(C1065:C1071)</f>
        <v>292</v>
      </c>
      <c r="D1064" s="324">
        <v>229</v>
      </c>
      <c r="E1064" s="63"/>
    </row>
    <row r="1065" ht="25" customHeight="1" spans="1:5">
      <c r="A1065" s="316">
        <v>2150801</v>
      </c>
      <c r="B1065" s="316" t="s">
        <v>102</v>
      </c>
      <c r="C1065" s="322">
        <v>0</v>
      </c>
      <c r="D1065" s="323"/>
      <c r="E1065" s="63"/>
    </row>
    <row r="1066" ht="25" customHeight="1" spans="1:5">
      <c r="A1066" s="316">
        <v>2150802</v>
      </c>
      <c r="B1066" s="316" t="s">
        <v>103</v>
      </c>
      <c r="C1066" s="322">
        <v>0</v>
      </c>
      <c r="D1066" s="323"/>
      <c r="E1066" s="63"/>
    </row>
    <row r="1067" ht="25" customHeight="1" spans="1:5">
      <c r="A1067" s="316">
        <v>2150803</v>
      </c>
      <c r="B1067" s="316" t="s">
        <v>104</v>
      </c>
      <c r="C1067" s="322">
        <v>0</v>
      </c>
      <c r="D1067" s="323"/>
      <c r="E1067" s="63"/>
    </row>
    <row r="1068" ht="25" customHeight="1" spans="1:5">
      <c r="A1068" s="316">
        <v>2150804</v>
      </c>
      <c r="B1068" s="316" t="s">
        <v>904</v>
      </c>
      <c r="C1068" s="322">
        <v>200</v>
      </c>
      <c r="D1068" s="323">
        <v>200</v>
      </c>
      <c r="E1068" s="63"/>
    </row>
    <row r="1069" ht="25" customHeight="1" spans="1:5">
      <c r="A1069" s="316">
        <v>2150805</v>
      </c>
      <c r="B1069" s="316" t="s">
        <v>905</v>
      </c>
      <c r="C1069" s="322">
        <v>50</v>
      </c>
      <c r="D1069" s="323"/>
      <c r="E1069" s="63"/>
    </row>
    <row r="1070" ht="25" customHeight="1" spans="1:5">
      <c r="A1070" s="316">
        <v>2150806</v>
      </c>
      <c r="B1070" s="316" t="s">
        <v>906</v>
      </c>
      <c r="C1070" s="322">
        <v>0</v>
      </c>
      <c r="D1070" s="323"/>
      <c r="E1070" s="63"/>
    </row>
    <row r="1071" ht="25" customHeight="1" spans="1:5">
      <c r="A1071" s="316">
        <v>2150899</v>
      </c>
      <c r="B1071" s="316" t="s">
        <v>907</v>
      </c>
      <c r="C1071" s="322">
        <v>42</v>
      </c>
      <c r="D1071" s="323">
        <v>29</v>
      </c>
      <c r="E1071" s="63"/>
    </row>
    <row r="1072" ht="25" customHeight="1" spans="1:5">
      <c r="A1072" s="316">
        <v>21599</v>
      </c>
      <c r="B1072" s="319" t="s">
        <v>908</v>
      </c>
      <c r="C1072" s="320">
        <f>SUM(C1073:C1077)</f>
        <v>371</v>
      </c>
      <c r="D1072" s="324">
        <v>527</v>
      </c>
      <c r="E1072" s="63"/>
    </row>
    <row r="1073" ht="25" customHeight="1" spans="1:5">
      <c r="A1073" s="316">
        <v>2159901</v>
      </c>
      <c r="B1073" s="316" t="s">
        <v>909</v>
      </c>
      <c r="C1073" s="322">
        <v>0</v>
      </c>
      <c r="D1073" s="323"/>
      <c r="E1073" s="63"/>
    </row>
    <row r="1074" ht="25" customHeight="1" spans="1:5">
      <c r="A1074" s="316">
        <v>2159904</v>
      </c>
      <c r="B1074" s="316" t="s">
        <v>910</v>
      </c>
      <c r="C1074" s="322">
        <v>0</v>
      </c>
      <c r="D1074" s="323"/>
      <c r="E1074" s="63"/>
    </row>
    <row r="1075" ht="25" customHeight="1" spans="1:5">
      <c r="A1075" s="316">
        <v>2159905</v>
      </c>
      <c r="B1075" s="316" t="s">
        <v>911</v>
      </c>
      <c r="C1075" s="322">
        <v>0</v>
      </c>
      <c r="D1075" s="323"/>
      <c r="E1075" s="63"/>
    </row>
    <row r="1076" ht="25" customHeight="1" spans="1:5">
      <c r="A1076" s="316">
        <v>2159906</v>
      </c>
      <c r="B1076" s="316" t="s">
        <v>912</v>
      </c>
      <c r="C1076" s="322">
        <v>0</v>
      </c>
      <c r="D1076" s="323"/>
      <c r="E1076" s="63"/>
    </row>
    <row r="1077" ht="25" customHeight="1" spans="1:5">
      <c r="A1077" s="316">
        <v>2159999</v>
      </c>
      <c r="B1077" s="316" t="s">
        <v>913</v>
      </c>
      <c r="C1077" s="322">
        <v>371</v>
      </c>
      <c r="D1077" s="323">
        <v>527</v>
      </c>
      <c r="E1077" s="63"/>
    </row>
    <row r="1078" ht="25" customHeight="1" spans="1:5">
      <c r="A1078" s="316">
        <v>216</v>
      </c>
      <c r="B1078" s="319" t="s">
        <v>914</v>
      </c>
      <c r="C1078" s="320">
        <f>SUM(C1079,C1089,C1095)</f>
        <v>951</v>
      </c>
      <c r="D1078" s="321">
        <f>D1079+D1089+D1095</f>
        <v>702</v>
      </c>
      <c r="E1078" s="63"/>
    </row>
    <row r="1079" ht="25" customHeight="1" spans="1:5">
      <c r="A1079" s="316">
        <v>21602</v>
      </c>
      <c r="B1079" s="319" t="s">
        <v>915</v>
      </c>
      <c r="C1079" s="320">
        <f>SUM(C1080:C1088)</f>
        <v>921</v>
      </c>
      <c r="D1079" s="324">
        <f>D1080+D1086+D1088</f>
        <v>702</v>
      </c>
      <c r="E1079" s="63"/>
    </row>
    <row r="1080" ht="25" customHeight="1" spans="1:5">
      <c r="A1080" s="316">
        <v>2160201</v>
      </c>
      <c r="B1080" s="316" t="s">
        <v>102</v>
      </c>
      <c r="C1080" s="322">
        <v>241</v>
      </c>
      <c r="D1080" s="323">
        <v>351</v>
      </c>
      <c r="E1080" s="63"/>
    </row>
    <row r="1081" ht="25" customHeight="1" spans="1:5">
      <c r="A1081" s="316">
        <v>2160202</v>
      </c>
      <c r="B1081" s="316" t="s">
        <v>103</v>
      </c>
      <c r="C1081" s="322">
        <v>0</v>
      </c>
      <c r="D1081" s="323"/>
      <c r="E1081" s="63"/>
    </row>
    <row r="1082" ht="25" customHeight="1" spans="1:5">
      <c r="A1082" s="316">
        <v>2160203</v>
      </c>
      <c r="B1082" s="316" t="s">
        <v>104</v>
      </c>
      <c r="C1082" s="322">
        <v>0</v>
      </c>
      <c r="D1082" s="323"/>
      <c r="E1082" s="63"/>
    </row>
    <row r="1083" ht="25" customHeight="1" spans="1:5">
      <c r="A1083" s="316">
        <v>2160216</v>
      </c>
      <c r="B1083" s="316" t="s">
        <v>916</v>
      </c>
      <c r="C1083" s="322">
        <v>0</v>
      </c>
      <c r="D1083" s="323"/>
      <c r="E1083" s="63"/>
    </row>
    <row r="1084" ht="25" customHeight="1" spans="1:5">
      <c r="A1084" s="316">
        <v>2160217</v>
      </c>
      <c r="B1084" s="316" t="s">
        <v>917</v>
      </c>
      <c r="C1084" s="322">
        <v>0</v>
      </c>
      <c r="D1084" s="323"/>
      <c r="E1084" s="63"/>
    </row>
    <row r="1085" ht="25" customHeight="1" spans="1:5">
      <c r="A1085" s="316">
        <v>2160218</v>
      </c>
      <c r="B1085" s="316" t="s">
        <v>918</v>
      </c>
      <c r="C1085" s="322">
        <v>0</v>
      </c>
      <c r="D1085" s="323"/>
      <c r="E1085" s="63"/>
    </row>
    <row r="1086" ht="25" customHeight="1" spans="1:5">
      <c r="A1086" s="316">
        <v>2160219</v>
      </c>
      <c r="B1086" s="316" t="s">
        <v>919</v>
      </c>
      <c r="C1086" s="322">
        <v>216</v>
      </c>
      <c r="D1086" s="323">
        <v>100</v>
      </c>
      <c r="E1086" s="63"/>
    </row>
    <row r="1087" ht="25" customHeight="1" spans="1:5">
      <c r="A1087" s="316">
        <v>2160250</v>
      </c>
      <c r="B1087" s="316" t="s">
        <v>111</v>
      </c>
      <c r="C1087" s="322">
        <v>0</v>
      </c>
      <c r="D1087" s="323"/>
      <c r="E1087" s="63"/>
    </row>
    <row r="1088" ht="25" customHeight="1" spans="1:5">
      <c r="A1088" s="316">
        <v>2160299</v>
      </c>
      <c r="B1088" s="316" t="s">
        <v>920</v>
      </c>
      <c r="C1088" s="322">
        <v>464</v>
      </c>
      <c r="D1088" s="323">
        <v>251</v>
      </c>
      <c r="E1088" s="63"/>
    </row>
    <row r="1089" ht="25" customHeight="1" spans="1:5">
      <c r="A1089" s="316">
        <v>21606</v>
      </c>
      <c r="B1089" s="319" t="s">
        <v>921</v>
      </c>
      <c r="C1089" s="320">
        <f>SUM(C1090:C1094)</f>
        <v>30</v>
      </c>
      <c r="D1089" s="324"/>
      <c r="E1089" s="63"/>
    </row>
    <row r="1090" ht="25" customHeight="1" spans="1:5">
      <c r="A1090" s="316">
        <v>2160601</v>
      </c>
      <c r="B1090" s="316" t="s">
        <v>102</v>
      </c>
      <c r="C1090" s="322">
        <v>0</v>
      </c>
      <c r="D1090" s="323"/>
      <c r="E1090" s="63"/>
    </row>
    <row r="1091" ht="25" customHeight="1" spans="1:5">
      <c r="A1091" s="316">
        <v>2160602</v>
      </c>
      <c r="B1091" s="316" t="s">
        <v>103</v>
      </c>
      <c r="C1091" s="322">
        <v>0</v>
      </c>
      <c r="D1091" s="323"/>
      <c r="E1091" s="63"/>
    </row>
    <row r="1092" ht="25" customHeight="1" spans="1:5">
      <c r="A1092" s="316">
        <v>2160603</v>
      </c>
      <c r="B1092" s="316" t="s">
        <v>104</v>
      </c>
      <c r="C1092" s="322">
        <v>0</v>
      </c>
      <c r="D1092" s="323"/>
      <c r="E1092" s="63"/>
    </row>
    <row r="1093" ht="25" customHeight="1" spans="1:5">
      <c r="A1093" s="316">
        <v>2160607</v>
      </c>
      <c r="B1093" s="316" t="s">
        <v>922</v>
      </c>
      <c r="C1093" s="322">
        <v>0</v>
      </c>
      <c r="D1093" s="323"/>
      <c r="E1093" s="63"/>
    </row>
    <row r="1094" ht="25" customHeight="1" spans="1:5">
      <c r="A1094" s="316">
        <v>2160699</v>
      </c>
      <c r="B1094" s="316" t="s">
        <v>923</v>
      </c>
      <c r="C1094" s="322">
        <v>30</v>
      </c>
      <c r="D1094" s="323"/>
      <c r="E1094" s="63"/>
    </row>
    <row r="1095" ht="25" customHeight="1" spans="1:5">
      <c r="A1095" s="316">
        <v>21699</v>
      </c>
      <c r="B1095" s="319" t="s">
        <v>924</v>
      </c>
      <c r="C1095" s="320">
        <f>SUM(C1096:C1097)</f>
        <v>0</v>
      </c>
      <c r="D1095" s="324"/>
      <c r="E1095" s="63"/>
    </row>
    <row r="1096" ht="25" customHeight="1" spans="1:5">
      <c r="A1096" s="316">
        <v>2169901</v>
      </c>
      <c r="B1096" s="316" t="s">
        <v>925</v>
      </c>
      <c r="C1096" s="322">
        <v>0</v>
      </c>
      <c r="D1096" s="323"/>
      <c r="E1096" s="63"/>
    </row>
    <row r="1097" ht="25" customHeight="1" spans="1:5">
      <c r="A1097" s="316">
        <v>2169999</v>
      </c>
      <c r="B1097" s="316" t="s">
        <v>926</v>
      </c>
      <c r="C1097" s="322">
        <v>0</v>
      </c>
      <c r="D1097" s="323"/>
      <c r="E1097" s="63"/>
    </row>
    <row r="1098" ht="25" customHeight="1" spans="1:5">
      <c r="A1098" s="316">
        <v>217</v>
      </c>
      <c r="B1098" s="319" t="s">
        <v>927</v>
      </c>
      <c r="C1098" s="320">
        <f>SUM(C1099,C1106,C1116,C1122,C1125)</f>
        <v>126</v>
      </c>
      <c r="D1098" s="321">
        <f>D1116+D1125</f>
        <v>180</v>
      </c>
      <c r="E1098" s="63"/>
    </row>
    <row r="1099" ht="25" customHeight="1" spans="1:5">
      <c r="A1099" s="316">
        <v>21701</v>
      </c>
      <c r="B1099" s="319" t="s">
        <v>928</v>
      </c>
      <c r="C1099" s="320">
        <f>SUM(C1100:C1105)</f>
        <v>12</v>
      </c>
      <c r="D1099" s="324"/>
      <c r="E1099" s="63"/>
    </row>
    <row r="1100" ht="25" customHeight="1" spans="1:5">
      <c r="A1100" s="316">
        <v>2170101</v>
      </c>
      <c r="B1100" s="316" t="s">
        <v>102</v>
      </c>
      <c r="C1100" s="322">
        <v>0</v>
      </c>
      <c r="D1100" s="323"/>
      <c r="E1100" s="63"/>
    </row>
    <row r="1101" ht="25" customHeight="1" spans="1:5">
      <c r="A1101" s="316">
        <v>2170102</v>
      </c>
      <c r="B1101" s="316" t="s">
        <v>103</v>
      </c>
      <c r="C1101" s="322">
        <v>0</v>
      </c>
      <c r="D1101" s="323"/>
      <c r="E1101" s="63"/>
    </row>
    <row r="1102" ht="25" customHeight="1" spans="1:5">
      <c r="A1102" s="316">
        <v>2170103</v>
      </c>
      <c r="B1102" s="316" t="s">
        <v>104</v>
      </c>
      <c r="C1102" s="322">
        <v>0</v>
      </c>
      <c r="D1102" s="323"/>
      <c r="E1102" s="63"/>
    </row>
    <row r="1103" ht="25" customHeight="1" spans="1:5">
      <c r="A1103" s="316">
        <v>2170104</v>
      </c>
      <c r="B1103" s="316" t="s">
        <v>929</v>
      </c>
      <c r="C1103" s="322">
        <v>0</v>
      </c>
      <c r="D1103" s="323"/>
      <c r="E1103" s="63"/>
    </row>
    <row r="1104" ht="25" customHeight="1" spans="1:5">
      <c r="A1104" s="316">
        <v>2170150</v>
      </c>
      <c r="B1104" s="316" t="s">
        <v>111</v>
      </c>
      <c r="C1104" s="322">
        <v>0</v>
      </c>
      <c r="D1104" s="323"/>
      <c r="E1104" s="63"/>
    </row>
    <row r="1105" ht="25" customHeight="1" spans="1:5">
      <c r="A1105" s="316">
        <v>2170199</v>
      </c>
      <c r="B1105" s="316" t="s">
        <v>930</v>
      </c>
      <c r="C1105" s="322">
        <v>12</v>
      </c>
      <c r="D1105" s="323"/>
      <c r="E1105" s="63"/>
    </row>
    <row r="1106" ht="25" customHeight="1" spans="1:5">
      <c r="A1106" s="316">
        <v>21702</v>
      </c>
      <c r="B1106" s="319" t="s">
        <v>931</v>
      </c>
      <c r="C1106" s="320">
        <f>SUM(C1107:C1115)</f>
        <v>0</v>
      </c>
      <c r="D1106" s="327"/>
      <c r="E1106" s="63"/>
    </row>
    <row r="1107" ht="25" customHeight="1" spans="1:5">
      <c r="A1107" s="316">
        <v>2170201</v>
      </c>
      <c r="B1107" s="316" t="s">
        <v>932</v>
      </c>
      <c r="C1107" s="322">
        <v>0</v>
      </c>
      <c r="D1107" s="323"/>
      <c r="E1107" s="63"/>
    </row>
    <row r="1108" ht="25" customHeight="1" spans="1:5">
      <c r="A1108" s="316">
        <v>2170202</v>
      </c>
      <c r="B1108" s="316" t="s">
        <v>933</v>
      </c>
      <c r="C1108" s="322">
        <v>0</v>
      </c>
      <c r="D1108" s="323"/>
      <c r="E1108" s="63"/>
    </row>
    <row r="1109" ht="25" customHeight="1" spans="1:5">
      <c r="A1109" s="316">
        <v>2170203</v>
      </c>
      <c r="B1109" s="316" t="s">
        <v>934</v>
      </c>
      <c r="C1109" s="322">
        <v>0</v>
      </c>
      <c r="D1109" s="323"/>
      <c r="E1109" s="63"/>
    </row>
    <row r="1110" ht="25" customHeight="1" spans="1:5">
      <c r="A1110" s="316">
        <v>2170204</v>
      </c>
      <c r="B1110" s="316" t="s">
        <v>935</v>
      </c>
      <c r="C1110" s="322">
        <v>0</v>
      </c>
      <c r="D1110" s="323"/>
      <c r="E1110" s="63"/>
    </row>
    <row r="1111" ht="25" customHeight="1" spans="1:5">
      <c r="A1111" s="316">
        <v>2170205</v>
      </c>
      <c r="B1111" s="316" t="s">
        <v>936</v>
      </c>
      <c r="C1111" s="322">
        <v>0</v>
      </c>
      <c r="D1111" s="323"/>
      <c r="E1111" s="63"/>
    </row>
    <row r="1112" ht="25" customHeight="1" spans="1:5">
      <c r="A1112" s="316">
        <v>2170206</v>
      </c>
      <c r="B1112" s="316" t="s">
        <v>937</v>
      </c>
      <c r="C1112" s="322">
        <v>0</v>
      </c>
      <c r="D1112" s="323"/>
      <c r="E1112" s="63"/>
    </row>
    <row r="1113" ht="25" customHeight="1" spans="1:5">
      <c r="A1113" s="316">
        <v>2170207</v>
      </c>
      <c r="B1113" s="316" t="s">
        <v>938</v>
      </c>
      <c r="C1113" s="322">
        <v>0</v>
      </c>
      <c r="D1113" s="323"/>
      <c r="E1113" s="63"/>
    </row>
    <row r="1114" ht="25" customHeight="1" spans="1:5">
      <c r="A1114" s="316">
        <v>2170208</v>
      </c>
      <c r="B1114" s="316" t="s">
        <v>939</v>
      </c>
      <c r="C1114" s="322">
        <v>0</v>
      </c>
      <c r="D1114" s="323"/>
      <c r="E1114" s="63"/>
    </row>
    <row r="1115" ht="25" customHeight="1" spans="1:5">
      <c r="A1115" s="316">
        <v>2170299</v>
      </c>
      <c r="B1115" s="316" t="s">
        <v>940</v>
      </c>
      <c r="C1115" s="322">
        <v>0</v>
      </c>
      <c r="D1115" s="323"/>
      <c r="E1115" s="63"/>
    </row>
    <row r="1116" ht="25" customHeight="1" spans="1:5">
      <c r="A1116" s="316">
        <v>21703</v>
      </c>
      <c r="B1116" s="319" t="s">
        <v>941</v>
      </c>
      <c r="C1116" s="320">
        <f>SUM(C1117:C1121)</f>
        <v>94</v>
      </c>
      <c r="D1116" s="324">
        <v>95</v>
      </c>
      <c r="E1116" s="63"/>
    </row>
    <row r="1117" ht="25" customHeight="1" spans="1:5">
      <c r="A1117" s="316">
        <v>2170301</v>
      </c>
      <c r="B1117" s="316" t="s">
        <v>942</v>
      </c>
      <c r="C1117" s="322">
        <v>0</v>
      </c>
      <c r="D1117" s="323"/>
      <c r="E1117" s="63"/>
    </row>
    <row r="1118" ht="25" customHeight="1" spans="1:5">
      <c r="A1118" s="316">
        <v>2170302</v>
      </c>
      <c r="B1118" s="316" t="s">
        <v>943</v>
      </c>
      <c r="C1118" s="322">
        <v>44</v>
      </c>
      <c r="D1118" s="323">
        <v>45</v>
      </c>
      <c r="E1118" s="63"/>
    </row>
    <row r="1119" ht="25" customHeight="1" spans="1:5">
      <c r="A1119" s="316">
        <v>2170303</v>
      </c>
      <c r="B1119" s="316" t="s">
        <v>944</v>
      </c>
      <c r="C1119" s="322">
        <v>0</v>
      </c>
      <c r="D1119" s="323"/>
      <c r="E1119" s="63"/>
    </row>
    <row r="1120" ht="25" customHeight="1" spans="1:5">
      <c r="A1120" s="316">
        <v>2170304</v>
      </c>
      <c r="B1120" s="316" t="s">
        <v>945</v>
      </c>
      <c r="C1120" s="322">
        <v>0</v>
      </c>
      <c r="D1120" s="323"/>
      <c r="E1120" s="63"/>
    </row>
    <row r="1121" ht="25" customHeight="1" spans="1:5">
      <c r="A1121" s="316">
        <v>2170399</v>
      </c>
      <c r="B1121" s="316" t="s">
        <v>946</v>
      </c>
      <c r="C1121" s="322">
        <v>50</v>
      </c>
      <c r="D1121" s="323">
        <v>50</v>
      </c>
      <c r="E1121" s="63"/>
    </row>
    <row r="1122" ht="25" customHeight="1" spans="1:5">
      <c r="A1122" s="316">
        <v>21704</v>
      </c>
      <c r="B1122" s="319" t="s">
        <v>947</v>
      </c>
      <c r="C1122" s="320">
        <f>SUM(C1123:C1124)</f>
        <v>0</v>
      </c>
      <c r="D1122" s="327"/>
      <c r="E1122" s="63"/>
    </row>
    <row r="1123" ht="25" customHeight="1" spans="1:5">
      <c r="A1123" s="316">
        <v>2170401</v>
      </c>
      <c r="B1123" s="316" t="s">
        <v>948</v>
      </c>
      <c r="C1123" s="322">
        <v>0</v>
      </c>
      <c r="D1123" s="323"/>
      <c r="E1123" s="63"/>
    </row>
    <row r="1124" ht="25" customHeight="1" spans="1:5">
      <c r="A1124" s="316">
        <v>2170499</v>
      </c>
      <c r="B1124" s="316" t="s">
        <v>949</v>
      </c>
      <c r="C1124" s="322">
        <v>0</v>
      </c>
      <c r="D1124" s="323"/>
      <c r="E1124" s="63"/>
    </row>
    <row r="1125" ht="25" customHeight="1" spans="1:5">
      <c r="A1125" s="316">
        <v>21799</v>
      </c>
      <c r="B1125" s="319" t="s">
        <v>950</v>
      </c>
      <c r="C1125" s="320">
        <f>SUM(C1126:C1127)</f>
        <v>20</v>
      </c>
      <c r="D1125" s="324">
        <f>D1126+D1127</f>
        <v>85</v>
      </c>
      <c r="E1125" s="63"/>
    </row>
    <row r="1126" ht="25" customHeight="1" spans="1:5">
      <c r="A1126" s="316">
        <v>2179902</v>
      </c>
      <c r="B1126" s="316" t="s">
        <v>951</v>
      </c>
      <c r="C1126" s="322">
        <v>0</v>
      </c>
      <c r="D1126" s="323"/>
      <c r="E1126" s="63"/>
    </row>
    <row r="1127" ht="25" customHeight="1" spans="1:5">
      <c r="A1127" s="316">
        <v>2179999</v>
      </c>
      <c r="B1127" s="316" t="s">
        <v>952</v>
      </c>
      <c r="C1127" s="322">
        <v>20</v>
      </c>
      <c r="D1127" s="323">
        <v>85</v>
      </c>
      <c r="E1127" s="63"/>
    </row>
    <row r="1128" ht="25" customHeight="1" spans="1:5">
      <c r="A1128" s="316">
        <v>219</v>
      </c>
      <c r="B1128" s="319" t="s">
        <v>953</v>
      </c>
      <c r="C1128" s="320">
        <f>SUM(C1129:C1137)</f>
        <v>0</v>
      </c>
      <c r="D1128" s="325"/>
      <c r="E1128" s="63"/>
    </row>
    <row r="1129" ht="25" customHeight="1" spans="1:5">
      <c r="A1129" s="316">
        <v>21901</v>
      </c>
      <c r="B1129" s="319" t="s">
        <v>954</v>
      </c>
      <c r="C1129" s="322">
        <v>0</v>
      </c>
      <c r="D1129" s="325"/>
      <c r="E1129" s="63"/>
    </row>
    <row r="1130" ht="25" customHeight="1" spans="1:5">
      <c r="A1130" s="316">
        <v>21902</v>
      </c>
      <c r="B1130" s="319" t="s">
        <v>955</v>
      </c>
      <c r="C1130" s="322">
        <v>0</v>
      </c>
      <c r="D1130" s="325"/>
      <c r="E1130" s="63"/>
    </row>
    <row r="1131" ht="25" customHeight="1" spans="1:5">
      <c r="A1131" s="316">
        <v>21903</v>
      </c>
      <c r="B1131" s="319" t="s">
        <v>956</v>
      </c>
      <c r="C1131" s="322">
        <v>0</v>
      </c>
      <c r="D1131" s="325"/>
      <c r="E1131" s="63"/>
    </row>
    <row r="1132" ht="25" customHeight="1" spans="1:5">
      <c r="A1132" s="316">
        <v>21904</v>
      </c>
      <c r="B1132" s="319" t="s">
        <v>957</v>
      </c>
      <c r="C1132" s="322">
        <v>0</v>
      </c>
      <c r="D1132" s="325"/>
      <c r="E1132" s="63"/>
    </row>
    <row r="1133" ht="25" customHeight="1" spans="1:5">
      <c r="A1133" s="316">
        <v>21905</v>
      </c>
      <c r="B1133" s="319" t="s">
        <v>958</v>
      </c>
      <c r="C1133" s="322">
        <v>0</v>
      </c>
      <c r="D1133" s="325"/>
      <c r="E1133" s="63"/>
    </row>
    <row r="1134" ht="25" customHeight="1" spans="1:5">
      <c r="A1134" s="316">
        <v>21906</v>
      </c>
      <c r="B1134" s="319" t="s">
        <v>734</v>
      </c>
      <c r="C1134" s="322">
        <v>0</v>
      </c>
      <c r="D1134" s="325"/>
      <c r="E1134" s="63"/>
    </row>
    <row r="1135" ht="25" customHeight="1" spans="1:5">
      <c r="A1135" s="316">
        <v>21907</v>
      </c>
      <c r="B1135" s="319" t="s">
        <v>959</v>
      </c>
      <c r="C1135" s="322">
        <v>0</v>
      </c>
      <c r="D1135" s="325"/>
      <c r="E1135" s="63"/>
    </row>
    <row r="1136" ht="25" customHeight="1" spans="1:5">
      <c r="A1136" s="316">
        <v>21908</v>
      </c>
      <c r="B1136" s="319" t="s">
        <v>960</v>
      </c>
      <c r="C1136" s="322">
        <v>0</v>
      </c>
      <c r="D1136" s="325"/>
      <c r="E1136" s="63"/>
    </row>
    <row r="1137" ht="25" customHeight="1" spans="1:5">
      <c r="A1137" s="316">
        <v>21999</v>
      </c>
      <c r="B1137" s="319" t="s">
        <v>961</v>
      </c>
      <c r="C1137" s="322">
        <v>0</v>
      </c>
      <c r="D1137" s="325"/>
      <c r="E1137" s="63"/>
    </row>
    <row r="1138" ht="25" customHeight="1" spans="1:5">
      <c r="A1138" s="316">
        <v>220</v>
      </c>
      <c r="B1138" s="319" t="s">
        <v>962</v>
      </c>
      <c r="C1138" s="320">
        <f>SUM(C1139,C1166,C1181)</f>
        <v>1363</v>
      </c>
      <c r="D1138" s="321">
        <f>D1139+D1166+D1181</f>
        <v>2582</v>
      </c>
      <c r="E1138" s="63"/>
    </row>
    <row r="1139" ht="25" customHeight="1" spans="1:5">
      <c r="A1139" s="316">
        <v>22001</v>
      </c>
      <c r="B1139" s="319" t="s">
        <v>963</v>
      </c>
      <c r="C1139" s="320">
        <f>SUM(C1140:C1165)</f>
        <v>1181</v>
      </c>
      <c r="D1139" s="324">
        <f>D1140+D1144+D1147+D1165</f>
        <v>2396</v>
      </c>
      <c r="E1139" s="63"/>
    </row>
    <row r="1140" ht="25" customHeight="1" spans="1:5">
      <c r="A1140" s="316">
        <v>2200101</v>
      </c>
      <c r="B1140" s="316" t="s">
        <v>102</v>
      </c>
      <c r="C1140" s="322">
        <v>797</v>
      </c>
      <c r="D1140" s="323">
        <v>925</v>
      </c>
      <c r="E1140" s="63"/>
    </row>
    <row r="1141" ht="25" customHeight="1" spans="1:5">
      <c r="A1141" s="316">
        <v>2200102</v>
      </c>
      <c r="B1141" s="316" t="s">
        <v>103</v>
      </c>
      <c r="C1141" s="322">
        <v>0</v>
      </c>
      <c r="D1141" s="323"/>
      <c r="E1141" s="63"/>
    </row>
    <row r="1142" ht="25" customHeight="1" spans="1:5">
      <c r="A1142" s="316">
        <v>2200103</v>
      </c>
      <c r="B1142" s="316" t="s">
        <v>104</v>
      </c>
      <c r="C1142" s="322">
        <v>0</v>
      </c>
      <c r="D1142" s="323"/>
      <c r="E1142" s="63"/>
    </row>
    <row r="1143" ht="25" customHeight="1" spans="1:5">
      <c r="A1143" s="316">
        <v>2200104</v>
      </c>
      <c r="B1143" s="316" t="s">
        <v>964</v>
      </c>
      <c r="C1143" s="322">
        <v>0</v>
      </c>
      <c r="D1143" s="323"/>
      <c r="E1143" s="63"/>
    </row>
    <row r="1144" ht="25" customHeight="1" spans="1:5">
      <c r="A1144" s="316">
        <v>2200106</v>
      </c>
      <c r="B1144" s="316" t="s">
        <v>965</v>
      </c>
      <c r="C1144" s="322">
        <v>150</v>
      </c>
      <c r="D1144" s="323">
        <v>800</v>
      </c>
      <c r="E1144" s="63"/>
    </row>
    <row r="1145" ht="25" customHeight="1" spans="1:5">
      <c r="A1145" s="316">
        <v>2200107</v>
      </c>
      <c r="B1145" s="316" t="s">
        <v>966</v>
      </c>
      <c r="C1145" s="322">
        <v>0</v>
      </c>
      <c r="D1145" s="323"/>
      <c r="E1145" s="63"/>
    </row>
    <row r="1146" ht="25" customHeight="1" spans="1:5">
      <c r="A1146" s="316">
        <v>2200108</v>
      </c>
      <c r="B1146" s="316" t="s">
        <v>967</v>
      </c>
      <c r="C1146" s="322">
        <v>0</v>
      </c>
      <c r="D1146" s="323"/>
      <c r="E1146" s="63"/>
    </row>
    <row r="1147" ht="25" customHeight="1" spans="1:5">
      <c r="A1147" s="316">
        <v>2200109</v>
      </c>
      <c r="B1147" s="316" t="s">
        <v>968</v>
      </c>
      <c r="C1147" s="322">
        <v>100</v>
      </c>
      <c r="D1147" s="323">
        <v>172</v>
      </c>
      <c r="E1147" s="63"/>
    </row>
    <row r="1148" ht="25" customHeight="1" spans="1:5">
      <c r="A1148" s="316">
        <v>2200112</v>
      </c>
      <c r="B1148" s="316" t="s">
        <v>969</v>
      </c>
      <c r="C1148" s="322">
        <v>0</v>
      </c>
      <c r="D1148" s="323"/>
      <c r="E1148" s="63"/>
    </row>
    <row r="1149" ht="25" customHeight="1" spans="1:5">
      <c r="A1149" s="316">
        <v>2200113</v>
      </c>
      <c r="B1149" s="316" t="s">
        <v>970</v>
      </c>
      <c r="C1149" s="322">
        <v>0</v>
      </c>
      <c r="D1149" s="323"/>
      <c r="E1149" s="63"/>
    </row>
    <row r="1150" ht="25" customHeight="1" spans="1:5">
      <c r="A1150" s="316">
        <v>2200114</v>
      </c>
      <c r="B1150" s="316" t="s">
        <v>971</v>
      </c>
      <c r="C1150" s="322">
        <v>0</v>
      </c>
      <c r="D1150" s="323"/>
      <c r="E1150" s="63"/>
    </row>
    <row r="1151" ht="25" customHeight="1" spans="1:5">
      <c r="A1151" s="316">
        <v>2200115</v>
      </c>
      <c r="B1151" s="316" t="s">
        <v>972</v>
      </c>
      <c r="C1151" s="322">
        <v>0</v>
      </c>
      <c r="D1151" s="323"/>
      <c r="E1151" s="63"/>
    </row>
    <row r="1152" ht="25" customHeight="1" spans="1:5">
      <c r="A1152" s="316">
        <v>2200116</v>
      </c>
      <c r="B1152" s="316" t="s">
        <v>973</v>
      </c>
      <c r="C1152" s="322">
        <v>0</v>
      </c>
      <c r="D1152" s="323"/>
      <c r="E1152" s="63"/>
    </row>
    <row r="1153" ht="25" customHeight="1" spans="1:5">
      <c r="A1153" s="316">
        <v>2200119</v>
      </c>
      <c r="B1153" s="316" t="s">
        <v>974</v>
      </c>
      <c r="C1153" s="322">
        <v>0</v>
      </c>
      <c r="D1153" s="323"/>
      <c r="E1153" s="63"/>
    </row>
    <row r="1154" ht="25" customHeight="1" spans="1:5">
      <c r="A1154" s="316">
        <v>2200120</v>
      </c>
      <c r="B1154" s="316" t="s">
        <v>975</v>
      </c>
      <c r="C1154" s="322">
        <v>0</v>
      </c>
      <c r="D1154" s="323"/>
      <c r="E1154" s="63"/>
    </row>
    <row r="1155" ht="25" customHeight="1" spans="1:5">
      <c r="A1155" s="316">
        <v>2200121</v>
      </c>
      <c r="B1155" s="316" t="s">
        <v>976</v>
      </c>
      <c r="C1155" s="322">
        <v>0</v>
      </c>
      <c r="D1155" s="323"/>
      <c r="E1155" s="63"/>
    </row>
    <row r="1156" ht="25" customHeight="1" spans="1:5">
      <c r="A1156" s="316">
        <v>2200122</v>
      </c>
      <c r="B1156" s="316" t="s">
        <v>977</v>
      </c>
      <c r="C1156" s="322">
        <v>0</v>
      </c>
      <c r="D1156" s="323"/>
      <c r="E1156" s="63"/>
    </row>
    <row r="1157" ht="25" customHeight="1" spans="1:5">
      <c r="A1157" s="316">
        <v>2200123</v>
      </c>
      <c r="B1157" s="316" t="s">
        <v>978</v>
      </c>
      <c r="C1157" s="322">
        <v>0</v>
      </c>
      <c r="D1157" s="323"/>
      <c r="E1157" s="63"/>
    </row>
    <row r="1158" ht="25" customHeight="1" spans="1:5">
      <c r="A1158" s="316">
        <v>2200124</v>
      </c>
      <c r="B1158" s="316" t="s">
        <v>979</v>
      </c>
      <c r="C1158" s="322">
        <v>0</v>
      </c>
      <c r="D1158" s="323"/>
      <c r="E1158" s="63"/>
    </row>
    <row r="1159" ht="25" customHeight="1" spans="1:5">
      <c r="A1159" s="316">
        <v>2200125</v>
      </c>
      <c r="B1159" s="316" t="s">
        <v>980</v>
      </c>
      <c r="C1159" s="322">
        <v>0</v>
      </c>
      <c r="D1159" s="323"/>
      <c r="E1159" s="63"/>
    </row>
    <row r="1160" ht="25" customHeight="1" spans="1:5">
      <c r="A1160" s="316">
        <v>2200126</v>
      </c>
      <c r="B1160" s="316" t="s">
        <v>981</v>
      </c>
      <c r="C1160" s="322">
        <v>0</v>
      </c>
      <c r="D1160" s="323"/>
      <c r="E1160" s="63"/>
    </row>
    <row r="1161" ht="25" customHeight="1" spans="1:5">
      <c r="A1161" s="316">
        <v>2200127</v>
      </c>
      <c r="B1161" s="316" t="s">
        <v>982</v>
      </c>
      <c r="C1161" s="322">
        <v>0</v>
      </c>
      <c r="D1161" s="323"/>
      <c r="E1161" s="63"/>
    </row>
    <row r="1162" ht="25" customHeight="1" spans="1:5">
      <c r="A1162" s="316">
        <v>2200128</v>
      </c>
      <c r="B1162" s="316" t="s">
        <v>983</v>
      </c>
      <c r="C1162" s="322">
        <v>0</v>
      </c>
      <c r="D1162" s="323"/>
      <c r="E1162" s="63"/>
    </row>
    <row r="1163" ht="25" customHeight="1" spans="1:5">
      <c r="A1163" s="316">
        <v>2200129</v>
      </c>
      <c r="B1163" s="316" t="s">
        <v>984</v>
      </c>
      <c r="C1163" s="322">
        <v>0</v>
      </c>
      <c r="D1163" s="323"/>
      <c r="E1163" s="63"/>
    </row>
    <row r="1164" ht="25" customHeight="1" spans="1:5">
      <c r="A1164" s="316">
        <v>2200150</v>
      </c>
      <c r="B1164" s="316" t="s">
        <v>111</v>
      </c>
      <c r="C1164" s="322">
        <v>0</v>
      </c>
      <c r="D1164" s="323"/>
      <c r="E1164" s="63"/>
    </row>
    <row r="1165" ht="25" customHeight="1" spans="1:5">
      <c r="A1165" s="316">
        <v>2200199</v>
      </c>
      <c r="B1165" s="316" t="s">
        <v>985</v>
      </c>
      <c r="C1165" s="322">
        <v>134</v>
      </c>
      <c r="D1165" s="323">
        <v>499</v>
      </c>
      <c r="E1165" s="63"/>
    </row>
    <row r="1166" ht="25" customHeight="1" spans="1:5">
      <c r="A1166" s="316">
        <v>22005</v>
      </c>
      <c r="B1166" s="319" t="s">
        <v>986</v>
      </c>
      <c r="C1166" s="320">
        <f>SUM(C1167:C1180)</f>
        <v>182</v>
      </c>
      <c r="D1166" s="324">
        <v>186</v>
      </c>
      <c r="E1166" s="63"/>
    </row>
    <row r="1167" ht="25" customHeight="1" spans="1:5">
      <c r="A1167" s="316">
        <v>2200501</v>
      </c>
      <c r="B1167" s="316" t="s">
        <v>102</v>
      </c>
      <c r="C1167" s="322">
        <v>0</v>
      </c>
      <c r="D1167" s="323">
        <v>30</v>
      </c>
      <c r="E1167" s="63"/>
    </row>
    <row r="1168" ht="25" customHeight="1" spans="1:5">
      <c r="A1168" s="316">
        <v>2200502</v>
      </c>
      <c r="B1168" s="316" t="s">
        <v>103</v>
      </c>
      <c r="C1168" s="322">
        <v>0</v>
      </c>
      <c r="D1168" s="323"/>
      <c r="E1168" s="63"/>
    </row>
    <row r="1169" ht="25" customHeight="1" spans="1:5">
      <c r="A1169" s="316">
        <v>2200503</v>
      </c>
      <c r="B1169" s="316" t="s">
        <v>104</v>
      </c>
      <c r="C1169" s="322">
        <v>0</v>
      </c>
      <c r="D1169" s="323"/>
      <c r="E1169" s="63"/>
    </row>
    <row r="1170" ht="25" customHeight="1" spans="1:5">
      <c r="A1170" s="316">
        <v>2200504</v>
      </c>
      <c r="B1170" s="316" t="s">
        <v>987</v>
      </c>
      <c r="C1170" s="322">
        <v>0</v>
      </c>
      <c r="D1170" s="323"/>
      <c r="E1170" s="63"/>
    </row>
    <row r="1171" ht="25" customHeight="1" spans="1:5">
      <c r="A1171" s="316">
        <v>2200506</v>
      </c>
      <c r="B1171" s="316" t="s">
        <v>988</v>
      </c>
      <c r="C1171" s="322">
        <v>0</v>
      </c>
      <c r="D1171" s="323"/>
      <c r="E1171" s="63"/>
    </row>
    <row r="1172" ht="25" customHeight="1" spans="1:5">
      <c r="A1172" s="316">
        <v>2200507</v>
      </c>
      <c r="B1172" s="316" t="s">
        <v>989</v>
      </c>
      <c r="C1172" s="322">
        <v>0</v>
      </c>
      <c r="D1172" s="323"/>
      <c r="E1172" s="63"/>
    </row>
    <row r="1173" ht="25" customHeight="1" spans="1:5">
      <c r="A1173" s="316">
        <v>2200508</v>
      </c>
      <c r="B1173" s="316" t="s">
        <v>990</v>
      </c>
      <c r="C1173" s="322">
        <v>0</v>
      </c>
      <c r="D1173" s="323"/>
      <c r="E1173" s="63"/>
    </row>
    <row r="1174" ht="25" customHeight="1" spans="1:5">
      <c r="A1174" s="316">
        <v>2200509</v>
      </c>
      <c r="B1174" s="316" t="s">
        <v>991</v>
      </c>
      <c r="C1174" s="322">
        <v>90</v>
      </c>
      <c r="D1174" s="323">
        <v>74</v>
      </c>
      <c r="E1174" s="63"/>
    </row>
    <row r="1175" ht="25" customHeight="1" spans="1:5">
      <c r="A1175" s="316">
        <v>2200510</v>
      </c>
      <c r="B1175" s="316" t="s">
        <v>992</v>
      </c>
      <c r="C1175" s="322">
        <v>0</v>
      </c>
      <c r="D1175" s="323"/>
      <c r="E1175" s="63"/>
    </row>
    <row r="1176" ht="25" customHeight="1" spans="1:5">
      <c r="A1176" s="316">
        <v>2200511</v>
      </c>
      <c r="B1176" s="316" t="s">
        <v>993</v>
      </c>
      <c r="C1176" s="322">
        <v>30</v>
      </c>
      <c r="D1176" s="323">
        <v>82</v>
      </c>
      <c r="E1176" s="63"/>
    </row>
    <row r="1177" ht="25" customHeight="1" spans="1:5">
      <c r="A1177" s="316">
        <v>2200512</v>
      </c>
      <c r="B1177" s="316" t="s">
        <v>994</v>
      </c>
      <c r="C1177" s="322">
        <v>0</v>
      </c>
      <c r="D1177" s="323"/>
      <c r="E1177" s="63"/>
    </row>
    <row r="1178" ht="25" customHeight="1" spans="1:5">
      <c r="A1178" s="316">
        <v>2200513</v>
      </c>
      <c r="B1178" s="316" t="s">
        <v>995</v>
      </c>
      <c r="C1178" s="322">
        <v>0</v>
      </c>
      <c r="D1178" s="323"/>
      <c r="E1178" s="63"/>
    </row>
    <row r="1179" ht="25" customHeight="1" spans="1:5">
      <c r="A1179" s="316">
        <v>2200514</v>
      </c>
      <c r="B1179" s="316" t="s">
        <v>996</v>
      </c>
      <c r="C1179" s="322">
        <v>0</v>
      </c>
      <c r="D1179" s="323"/>
      <c r="E1179" s="63"/>
    </row>
    <row r="1180" ht="25" customHeight="1" spans="1:5">
      <c r="A1180" s="316">
        <v>2200599</v>
      </c>
      <c r="B1180" s="316" t="s">
        <v>997</v>
      </c>
      <c r="C1180" s="322">
        <v>62</v>
      </c>
      <c r="D1180" s="323"/>
      <c r="E1180" s="63"/>
    </row>
    <row r="1181" ht="25" customHeight="1" spans="1:5">
      <c r="A1181" s="316">
        <v>22099</v>
      </c>
      <c r="B1181" s="319" t="s">
        <v>998</v>
      </c>
      <c r="C1181" s="320">
        <f>C1182</f>
        <v>0</v>
      </c>
      <c r="D1181" s="323"/>
      <c r="E1181" s="63"/>
    </row>
    <row r="1182" ht="25" customHeight="1" spans="1:5">
      <c r="A1182" s="316">
        <v>2209999</v>
      </c>
      <c r="B1182" s="316" t="s">
        <v>999</v>
      </c>
      <c r="C1182" s="322">
        <v>0</v>
      </c>
      <c r="D1182" s="325"/>
      <c r="E1182" s="63"/>
    </row>
    <row r="1183" ht="25" customHeight="1" spans="1:5">
      <c r="A1183" s="316">
        <v>221</v>
      </c>
      <c r="B1183" s="319" t="s">
        <v>1000</v>
      </c>
      <c r="C1183" s="320">
        <f>SUM(C1184,C1195,C1199)</f>
        <v>8034</v>
      </c>
      <c r="D1183" s="321">
        <f>D1184+D1195</f>
        <v>11206</v>
      </c>
      <c r="E1183" s="63"/>
    </row>
    <row r="1184" ht="25" customHeight="1" spans="1:5">
      <c r="A1184" s="316">
        <v>22101</v>
      </c>
      <c r="B1184" s="319" t="s">
        <v>1001</v>
      </c>
      <c r="C1184" s="320">
        <f>SUM(C1185:C1194)</f>
        <v>5603</v>
      </c>
      <c r="D1184" s="324">
        <f>D1187+D1189+D1192+D1194</f>
        <v>8406</v>
      </c>
      <c r="E1184" s="63"/>
    </row>
    <row r="1185" ht="25" customHeight="1" spans="1:5">
      <c r="A1185" s="316">
        <v>2210101</v>
      </c>
      <c r="B1185" s="316" t="s">
        <v>1002</v>
      </c>
      <c r="C1185" s="322">
        <v>0</v>
      </c>
      <c r="D1185" s="323"/>
      <c r="E1185" s="63"/>
    </row>
    <row r="1186" ht="25" customHeight="1" spans="1:5">
      <c r="A1186" s="316">
        <v>2210102</v>
      </c>
      <c r="B1186" s="316" t="s">
        <v>1003</v>
      </c>
      <c r="C1186" s="322">
        <v>0</v>
      </c>
      <c r="D1186" s="323"/>
      <c r="E1186" s="63"/>
    </row>
    <row r="1187" ht="25" customHeight="1" spans="1:5">
      <c r="A1187" s="316">
        <v>2210103</v>
      </c>
      <c r="B1187" s="316" t="s">
        <v>1004</v>
      </c>
      <c r="C1187" s="322">
        <v>3776</v>
      </c>
      <c r="D1187" s="323">
        <v>276</v>
      </c>
      <c r="E1187" s="63"/>
    </row>
    <row r="1188" ht="25" customHeight="1" spans="1:5">
      <c r="A1188" s="316">
        <v>2210104</v>
      </c>
      <c r="B1188" s="316" t="s">
        <v>1005</v>
      </c>
      <c r="C1188" s="322">
        <v>0</v>
      </c>
      <c r="D1188" s="323"/>
      <c r="E1188" s="63"/>
    </row>
    <row r="1189" ht="25" customHeight="1" spans="1:5">
      <c r="A1189" s="316">
        <v>2210105</v>
      </c>
      <c r="B1189" s="316" t="s">
        <v>1006</v>
      </c>
      <c r="C1189" s="322">
        <v>279</v>
      </c>
      <c r="D1189" s="323">
        <v>239</v>
      </c>
      <c r="E1189" s="63"/>
    </row>
    <row r="1190" ht="25" customHeight="1" spans="1:5">
      <c r="A1190" s="316">
        <v>2210106</v>
      </c>
      <c r="B1190" s="316" t="s">
        <v>1007</v>
      </c>
      <c r="C1190" s="322">
        <v>0</v>
      </c>
      <c r="D1190" s="323"/>
      <c r="E1190" s="63"/>
    </row>
    <row r="1191" ht="25" customHeight="1" spans="1:5">
      <c r="A1191" s="316">
        <v>2210107</v>
      </c>
      <c r="B1191" s="316" t="s">
        <v>1008</v>
      </c>
      <c r="C1191" s="322">
        <v>155</v>
      </c>
      <c r="D1191" s="323"/>
      <c r="E1191" s="63"/>
    </row>
    <row r="1192" ht="25" customHeight="1" spans="1:5">
      <c r="A1192" s="316">
        <v>2210108</v>
      </c>
      <c r="B1192" s="316" t="s">
        <v>1009</v>
      </c>
      <c r="C1192" s="322">
        <v>1289</v>
      </c>
      <c r="D1192" s="323">
        <v>306</v>
      </c>
      <c r="E1192" s="63"/>
    </row>
    <row r="1193" ht="25" customHeight="1" spans="1:5">
      <c r="A1193" s="316">
        <v>2210109</v>
      </c>
      <c r="B1193" s="316" t="s">
        <v>1010</v>
      </c>
      <c r="C1193" s="322">
        <v>0</v>
      </c>
      <c r="D1193" s="323"/>
      <c r="E1193" s="63"/>
    </row>
    <row r="1194" ht="25" customHeight="1" spans="1:5">
      <c r="A1194" s="316">
        <v>2210199</v>
      </c>
      <c r="B1194" s="316" t="s">
        <v>1011</v>
      </c>
      <c r="C1194" s="322">
        <v>104</v>
      </c>
      <c r="D1194" s="323">
        <v>7585</v>
      </c>
      <c r="E1194" s="63"/>
    </row>
    <row r="1195" ht="25" customHeight="1" spans="1:5">
      <c r="A1195" s="316">
        <v>22102</v>
      </c>
      <c r="B1195" s="319" t="s">
        <v>1012</v>
      </c>
      <c r="C1195" s="320">
        <f>SUM(C1196:C1198)</f>
        <v>1900</v>
      </c>
      <c r="D1195" s="324">
        <v>2800</v>
      </c>
      <c r="E1195" s="63"/>
    </row>
    <row r="1196" ht="25" customHeight="1" spans="1:5">
      <c r="A1196" s="316">
        <v>2210201</v>
      </c>
      <c r="B1196" s="316" t="s">
        <v>1013</v>
      </c>
      <c r="C1196" s="322">
        <v>1900</v>
      </c>
      <c r="D1196" s="323">
        <v>2800</v>
      </c>
      <c r="E1196" s="63"/>
    </row>
    <row r="1197" ht="25" customHeight="1" spans="1:5">
      <c r="A1197" s="316">
        <v>2210202</v>
      </c>
      <c r="B1197" s="316" t="s">
        <v>1014</v>
      </c>
      <c r="C1197" s="322">
        <v>0</v>
      </c>
      <c r="D1197" s="323"/>
      <c r="E1197" s="63"/>
    </row>
    <row r="1198" ht="25" customHeight="1" spans="1:5">
      <c r="A1198" s="316">
        <v>2210203</v>
      </c>
      <c r="B1198" s="316" t="s">
        <v>1015</v>
      </c>
      <c r="C1198" s="322">
        <v>0</v>
      </c>
      <c r="D1198" s="323"/>
      <c r="E1198" s="63"/>
    </row>
    <row r="1199" ht="25" customHeight="1" spans="1:5">
      <c r="A1199" s="316">
        <v>22103</v>
      </c>
      <c r="B1199" s="319" t="s">
        <v>1016</v>
      </c>
      <c r="C1199" s="320">
        <f>SUM(C1200:C1202)</f>
        <v>531</v>
      </c>
      <c r="D1199" s="324"/>
      <c r="E1199" s="63"/>
    </row>
    <row r="1200" ht="25" customHeight="1" spans="1:5">
      <c r="A1200" s="316">
        <v>2210301</v>
      </c>
      <c r="B1200" s="316" t="s">
        <v>1017</v>
      </c>
      <c r="C1200" s="322">
        <v>0</v>
      </c>
      <c r="D1200" s="323"/>
      <c r="E1200" s="63"/>
    </row>
    <row r="1201" ht="25" customHeight="1" spans="1:5">
      <c r="A1201" s="316">
        <v>2210302</v>
      </c>
      <c r="B1201" s="316" t="s">
        <v>1018</v>
      </c>
      <c r="C1201" s="322">
        <v>0</v>
      </c>
      <c r="D1201" s="323"/>
      <c r="E1201" s="63"/>
    </row>
    <row r="1202" ht="25" customHeight="1" spans="1:5">
      <c r="A1202" s="316">
        <v>2210399</v>
      </c>
      <c r="B1202" s="316" t="s">
        <v>1019</v>
      </c>
      <c r="C1202" s="322">
        <v>531</v>
      </c>
      <c r="D1202" s="323"/>
      <c r="E1202" s="63"/>
    </row>
    <row r="1203" ht="25" customHeight="1" spans="1:5">
      <c r="A1203" s="316">
        <v>222</v>
      </c>
      <c r="B1203" s="319" t="s">
        <v>1020</v>
      </c>
      <c r="C1203" s="320">
        <f>SUM(C1204,C1222,C1228,C1234)</f>
        <v>362</v>
      </c>
      <c r="D1203" s="321">
        <v>734</v>
      </c>
      <c r="E1203" s="63"/>
    </row>
    <row r="1204" ht="25" customHeight="1" spans="1:5">
      <c r="A1204" s="316">
        <v>22201</v>
      </c>
      <c r="B1204" s="319" t="s">
        <v>1021</v>
      </c>
      <c r="C1204" s="320">
        <f>SUM(C1205:C1221)</f>
        <v>334</v>
      </c>
      <c r="D1204" s="324">
        <v>734</v>
      </c>
      <c r="E1204" s="63"/>
    </row>
    <row r="1205" ht="25" customHeight="1" spans="1:5">
      <c r="A1205" s="316">
        <v>2220101</v>
      </c>
      <c r="B1205" s="316" t="s">
        <v>102</v>
      </c>
      <c r="C1205" s="322">
        <v>0</v>
      </c>
      <c r="D1205" s="323"/>
      <c r="E1205" s="63"/>
    </row>
    <row r="1206" ht="25" customHeight="1" spans="1:5">
      <c r="A1206" s="316">
        <v>2220102</v>
      </c>
      <c r="B1206" s="316" t="s">
        <v>103</v>
      </c>
      <c r="C1206" s="322">
        <v>0</v>
      </c>
      <c r="D1206" s="323"/>
      <c r="E1206" s="63"/>
    </row>
    <row r="1207" ht="25" customHeight="1" spans="1:5">
      <c r="A1207" s="316">
        <v>2220103</v>
      </c>
      <c r="B1207" s="316" t="s">
        <v>104</v>
      </c>
      <c r="C1207" s="322">
        <v>0</v>
      </c>
      <c r="D1207" s="323"/>
      <c r="E1207" s="63"/>
    </row>
    <row r="1208" ht="25" customHeight="1" spans="1:5">
      <c r="A1208" s="316">
        <v>2220104</v>
      </c>
      <c r="B1208" s="316" t="s">
        <v>1022</v>
      </c>
      <c r="C1208" s="322">
        <v>0</v>
      </c>
      <c r="D1208" s="323"/>
      <c r="E1208" s="63"/>
    </row>
    <row r="1209" ht="25" customHeight="1" spans="1:5">
      <c r="A1209" s="316">
        <v>2220105</v>
      </c>
      <c r="B1209" s="316" t="s">
        <v>1023</v>
      </c>
      <c r="C1209" s="322">
        <v>0</v>
      </c>
      <c r="D1209" s="323"/>
      <c r="E1209" s="63"/>
    </row>
    <row r="1210" ht="25" customHeight="1" spans="1:5">
      <c r="A1210" s="316">
        <v>2220106</v>
      </c>
      <c r="B1210" s="316" t="s">
        <v>1024</v>
      </c>
      <c r="C1210" s="322">
        <v>23</v>
      </c>
      <c r="D1210" s="323"/>
      <c r="E1210" s="63"/>
    </row>
    <row r="1211" ht="25" customHeight="1" spans="1:5">
      <c r="A1211" s="316">
        <v>2220107</v>
      </c>
      <c r="B1211" s="316" t="s">
        <v>1025</v>
      </c>
      <c r="C1211" s="322">
        <v>0</v>
      </c>
      <c r="D1211" s="323"/>
      <c r="E1211" s="63"/>
    </row>
    <row r="1212" ht="25" customHeight="1" spans="1:5">
      <c r="A1212" s="316">
        <v>2220112</v>
      </c>
      <c r="B1212" s="316" t="s">
        <v>1026</v>
      </c>
      <c r="C1212" s="322">
        <v>0</v>
      </c>
      <c r="D1212" s="323"/>
      <c r="E1212" s="63"/>
    </row>
    <row r="1213" ht="25" customHeight="1" spans="1:5">
      <c r="A1213" s="316">
        <v>2220113</v>
      </c>
      <c r="B1213" s="316" t="s">
        <v>1027</v>
      </c>
      <c r="C1213" s="322">
        <v>0</v>
      </c>
      <c r="D1213" s="323"/>
      <c r="E1213" s="63"/>
    </row>
    <row r="1214" ht="25" customHeight="1" spans="1:5">
      <c r="A1214" s="316">
        <v>2220114</v>
      </c>
      <c r="B1214" s="316" t="s">
        <v>1028</v>
      </c>
      <c r="C1214" s="322">
        <v>0</v>
      </c>
      <c r="D1214" s="323"/>
      <c r="E1214" s="63"/>
    </row>
    <row r="1215" ht="25" customHeight="1" spans="1:5">
      <c r="A1215" s="316">
        <v>2220115</v>
      </c>
      <c r="B1215" s="316" t="s">
        <v>1029</v>
      </c>
      <c r="C1215" s="322">
        <v>0</v>
      </c>
      <c r="D1215" s="323"/>
      <c r="E1215" s="63"/>
    </row>
    <row r="1216" ht="25" customHeight="1" spans="1:5">
      <c r="A1216" s="316">
        <v>2220118</v>
      </c>
      <c r="B1216" s="316" t="s">
        <v>1030</v>
      </c>
      <c r="C1216" s="322">
        <v>0</v>
      </c>
      <c r="D1216" s="323"/>
      <c r="E1216" s="63"/>
    </row>
    <row r="1217" ht="25" customHeight="1" spans="1:5">
      <c r="A1217" s="316">
        <v>2220119</v>
      </c>
      <c r="B1217" s="316" t="s">
        <v>1031</v>
      </c>
      <c r="C1217" s="322">
        <v>0</v>
      </c>
      <c r="D1217" s="323"/>
      <c r="E1217" s="63"/>
    </row>
    <row r="1218" ht="25" customHeight="1" spans="1:5">
      <c r="A1218" s="316">
        <v>2220120</v>
      </c>
      <c r="B1218" s="316" t="s">
        <v>1032</v>
      </c>
      <c r="C1218" s="322">
        <v>0</v>
      </c>
      <c r="D1218" s="323"/>
      <c r="E1218" s="63"/>
    </row>
    <row r="1219" ht="25" customHeight="1" spans="1:5">
      <c r="A1219" s="316">
        <v>2220121</v>
      </c>
      <c r="B1219" s="316" t="s">
        <v>1033</v>
      </c>
      <c r="C1219" s="322">
        <v>0</v>
      </c>
      <c r="D1219" s="323"/>
      <c r="E1219" s="63"/>
    </row>
    <row r="1220" ht="25" customHeight="1" spans="1:5">
      <c r="A1220" s="316">
        <v>2220150</v>
      </c>
      <c r="B1220" s="316" t="s">
        <v>111</v>
      </c>
      <c r="C1220" s="322">
        <v>0</v>
      </c>
      <c r="D1220" s="323"/>
      <c r="E1220" s="63"/>
    </row>
    <row r="1221" ht="25" customHeight="1" spans="1:5">
      <c r="A1221" s="316">
        <v>2220199</v>
      </c>
      <c r="B1221" s="316" t="s">
        <v>1034</v>
      </c>
      <c r="C1221" s="322">
        <v>311</v>
      </c>
      <c r="D1221" s="323">
        <v>734</v>
      </c>
      <c r="E1221" s="63"/>
    </row>
    <row r="1222" ht="25" customHeight="1" spans="1:5">
      <c r="A1222" s="316">
        <v>22203</v>
      </c>
      <c r="B1222" s="319" t="s">
        <v>1035</v>
      </c>
      <c r="C1222" s="320">
        <f>SUM(C1223:C1227)</f>
        <v>0</v>
      </c>
      <c r="D1222" s="327"/>
      <c r="E1222" s="63"/>
    </row>
    <row r="1223" ht="25" customHeight="1" spans="1:5">
      <c r="A1223" s="316">
        <v>2220301</v>
      </c>
      <c r="B1223" s="316" t="s">
        <v>1036</v>
      </c>
      <c r="C1223" s="322">
        <v>0</v>
      </c>
      <c r="D1223" s="323"/>
      <c r="E1223" s="63"/>
    </row>
    <row r="1224" ht="25" customHeight="1" spans="1:5">
      <c r="A1224" s="316">
        <v>2220303</v>
      </c>
      <c r="B1224" s="316" t="s">
        <v>1037</v>
      </c>
      <c r="C1224" s="322">
        <v>0</v>
      </c>
      <c r="D1224" s="323"/>
      <c r="E1224" s="63"/>
    </row>
    <row r="1225" ht="25" customHeight="1" spans="1:5">
      <c r="A1225" s="316">
        <v>2220304</v>
      </c>
      <c r="B1225" s="316" t="s">
        <v>1038</v>
      </c>
      <c r="C1225" s="322">
        <v>0</v>
      </c>
      <c r="D1225" s="323"/>
      <c r="E1225" s="63"/>
    </row>
    <row r="1226" ht="25" customHeight="1" spans="1:5">
      <c r="A1226" s="316">
        <v>2220305</v>
      </c>
      <c r="B1226" s="316" t="s">
        <v>1039</v>
      </c>
      <c r="C1226" s="322">
        <v>0</v>
      </c>
      <c r="D1226" s="323"/>
      <c r="E1226" s="63"/>
    </row>
    <row r="1227" ht="25" customHeight="1" spans="1:5">
      <c r="A1227" s="316">
        <v>2220399</v>
      </c>
      <c r="B1227" s="316" t="s">
        <v>1040</v>
      </c>
      <c r="C1227" s="322">
        <v>0</v>
      </c>
      <c r="D1227" s="323"/>
      <c r="E1227" s="63"/>
    </row>
    <row r="1228" ht="25" customHeight="1" spans="1:5">
      <c r="A1228" s="316">
        <v>22204</v>
      </c>
      <c r="B1228" s="319" t="s">
        <v>1041</v>
      </c>
      <c r="C1228" s="320">
        <f>SUM(C1229:C1233)</f>
        <v>28</v>
      </c>
      <c r="D1228" s="324"/>
      <c r="E1228" s="63"/>
    </row>
    <row r="1229" ht="25" customHeight="1" spans="1:5">
      <c r="A1229" s="316">
        <v>2220401</v>
      </c>
      <c r="B1229" s="316" t="s">
        <v>1042</v>
      </c>
      <c r="C1229" s="322">
        <v>0</v>
      </c>
      <c r="D1229" s="323"/>
      <c r="E1229" s="63"/>
    </row>
    <row r="1230" ht="25" customHeight="1" spans="1:5">
      <c r="A1230" s="316">
        <v>2220402</v>
      </c>
      <c r="B1230" s="316" t="s">
        <v>1043</v>
      </c>
      <c r="C1230" s="322">
        <v>0</v>
      </c>
      <c r="D1230" s="323"/>
      <c r="E1230" s="63"/>
    </row>
    <row r="1231" ht="25" customHeight="1" spans="1:5">
      <c r="A1231" s="316">
        <v>2220403</v>
      </c>
      <c r="B1231" s="316" t="s">
        <v>1044</v>
      </c>
      <c r="C1231" s="322">
        <v>0</v>
      </c>
      <c r="D1231" s="323"/>
      <c r="E1231" s="63"/>
    </row>
    <row r="1232" ht="25" customHeight="1" spans="1:5">
      <c r="A1232" s="316">
        <v>2220404</v>
      </c>
      <c r="B1232" s="316" t="s">
        <v>1045</v>
      </c>
      <c r="C1232" s="322">
        <v>0</v>
      </c>
      <c r="D1232" s="323"/>
      <c r="E1232" s="63"/>
    </row>
    <row r="1233" ht="25" customHeight="1" spans="1:5">
      <c r="A1233" s="316">
        <v>2220499</v>
      </c>
      <c r="B1233" s="316" t="s">
        <v>1046</v>
      </c>
      <c r="C1233" s="322">
        <v>28</v>
      </c>
      <c r="D1233" s="323"/>
      <c r="E1233" s="63"/>
    </row>
    <row r="1234" ht="25" customHeight="1" spans="1:5">
      <c r="A1234" s="316">
        <v>22205</v>
      </c>
      <c r="B1234" s="319" t="s">
        <v>1047</v>
      </c>
      <c r="C1234" s="320">
        <f>SUM(C1235:C1246)</f>
        <v>0</v>
      </c>
      <c r="D1234" s="327"/>
      <c r="E1234" s="63"/>
    </row>
    <row r="1235" ht="25" customHeight="1" spans="1:5">
      <c r="A1235" s="316">
        <v>2220501</v>
      </c>
      <c r="B1235" s="316" t="s">
        <v>1048</v>
      </c>
      <c r="C1235" s="322">
        <v>0</v>
      </c>
      <c r="D1235" s="323"/>
      <c r="E1235" s="63"/>
    </row>
    <row r="1236" ht="25" customHeight="1" spans="1:5">
      <c r="A1236" s="316">
        <v>2220502</v>
      </c>
      <c r="B1236" s="316" t="s">
        <v>1049</v>
      </c>
      <c r="C1236" s="322">
        <v>0</v>
      </c>
      <c r="D1236" s="323"/>
      <c r="E1236" s="63"/>
    </row>
    <row r="1237" ht="25" customHeight="1" spans="1:5">
      <c r="A1237" s="316">
        <v>2220503</v>
      </c>
      <c r="B1237" s="316" t="s">
        <v>1050</v>
      </c>
      <c r="C1237" s="322">
        <v>0</v>
      </c>
      <c r="D1237" s="323"/>
      <c r="E1237" s="63"/>
    </row>
    <row r="1238" ht="25" customHeight="1" spans="1:5">
      <c r="A1238" s="316">
        <v>2220504</v>
      </c>
      <c r="B1238" s="316" t="s">
        <v>1051</v>
      </c>
      <c r="C1238" s="322">
        <v>0</v>
      </c>
      <c r="D1238" s="323"/>
      <c r="E1238" s="63"/>
    </row>
    <row r="1239" ht="25" customHeight="1" spans="1:5">
      <c r="A1239" s="316">
        <v>2220505</v>
      </c>
      <c r="B1239" s="316" t="s">
        <v>1052</v>
      </c>
      <c r="C1239" s="322">
        <v>0</v>
      </c>
      <c r="D1239" s="323"/>
      <c r="E1239" s="63"/>
    </row>
    <row r="1240" ht="25" customHeight="1" spans="1:5">
      <c r="A1240" s="316">
        <v>2220506</v>
      </c>
      <c r="B1240" s="316" t="s">
        <v>1053</v>
      </c>
      <c r="C1240" s="322">
        <v>0</v>
      </c>
      <c r="D1240" s="323"/>
      <c r="E1240" s="63"/>
    </row>
    <row r="1241" ht="25" customHeight="1" spans="1:5">
      <c r="A1241" s="316">
        <v>2220507</v>
      </c>
      <c r="B1241" s="316" t="s">
        <v>1054</v>
      </c>
      <c r="C1241" s="322">
        <v>0</v>
      </c>
      <c r="D1241" s="323"/>
      <c r="E1241" s="63"/>
    </row>
    <row r="1242" ht="25" customHeight="1" spans="1:5">
      <c r="A1242" s="316">
        <v>2220508</v>
      </c>
      <c r="B1242" s="316" t="s">
        <v>1055</v>
      </c>
      <c r="C1242" s="322">
        <v>0</v>
      </c>
      <c r="D1242" s="323"/>
      <c r="E1242" s="63"/>
    </row>
    <row r="1243" ht="25" customHeight="1" spans="1:5">
      <c r="A1243" s="316">
        <v>2220509</v>
      </c>
      <c r="B1243" s="316" t="s">
        <v>1056</v>
      </c>
      <c r="C1243" s="322">
        <v>0</v>
      </c>
      <c r="D1243" s="323"/>
      <c r="E1243" s="63"/>
    </row>
    <row r="1244" ht="25" customHeight="1" spans="1:5">
      <c r="A1244" s="316">
        <v>2220510</v>
      </c>
      <c r="B1244" s="316" t="s">
        <v>1057</v>
      </c>
      <c r="C1244" s="322">
        <v>0</v>
      </c>
      <c r="D1244" s="323"/>
      <c r="E1244" s="63"/>
    </row>
    <row r="1245" ht="25" customHeight="1" spans="1:5">
      <c r="A1245" s="316">
        <v>2220511</v>
      </c>
      <c r="B1245" s="316" t="s">
        <v>1058</v>
      </c>
      <c r="C1245" s="322">
        <v>0</v>
      </c>
      <c r="D1245" s="323"/>
      <c r="E1245" s="63"/>
    </row>
    <row r="1246" ht="25" customHeight="1" spans="1:5">
      <c r="A1246" s="316">
        <v>2220599</v>
      </c>
      <c r="B1246" s="316" t="s">
        <v>1059</v>
      </c>
      <c r="C1246" s="322">
        <v>0</v>
      </c>
      <c r="D1246" s="323"/>
      <c r="E1246" s="63"/>
    </row>
    <row r="1247" ht="25" customHeight="1" spans="1:5">
      <c r="A1247" s="316">
        <v>224</v>
      </c>
      <c r="B1247" s="319" t="s">
        <v>1060</v>
      </c>
      <c r="C1247" s="320">
        <f>SUM(C1248,C1259,C1265,C1273,C1286,C1290,C1294)</f>
        <v>3626</v>
      </c>
      <c r="D1247" s="321">
        <f>D1248+D1259+D1290+D1294</f>
        <v>2232</v>
      </c>
      <c r="E1247" s="63"/>
    </row>
    <row r="1248" ht="25" customHeight="1" spans="1:5">
      <c r="A1248" s="316">
        <v>22401</v>
      </c>
      <c r="B1248" s="319" t="s">
        <v>1061</v>
      </c>
      <c r="C1248" s="320">
        <f>SUM(C1249:C1258)</f>
        <v>1955</v>
      </c>
      <c r="D1248" s="324">
        <f>D1249+D1258</f>
        <v>912</v>
      </c>
      <c r="E1248" s="63"/>
    </row>
    <row r="1249" ht="25" customHeight="1" spans="1:5">
      <c r="A1249" s="316">
        <v>2240101</v>
      </c>
      <c r="B1249" s="316" t="s">
        <v>102</v>
      </c>
      <c r="C1249" s="322">
        <v>546</v>
      </c>
      <c r="D1249" s="323">
        <v>518</v>
      </c>
      <c r="E1249" s="63"/>
    </row>
    <row r="1250" ht="25" customHeight="1" spans="1:5">
      <c r="A1250" s="316">
        <v>2240102</v>
      </c>
      <c r="B1250" s="316" t="s">
        <v>103</v>
      </c>
      <c r="C1250" s="322">
        <v>0</v>
      </c>
      <c r="D1250" s="323"/>
      <c r="E1250" s="63"/>
    </row>
    <row r="1251" ht="25" customHeight="1" spans="1:5">
      <c r="A1251" s="316">
        <v>2240103</v>
      </c>
      <c r="B1251" s="316" t="s">
        <v>104</v>
      </c>
      <c r="C1251" s="322">
        <v>0</v>
      </c>
      <c r="D1251" s="323"/>
      <c r="E1251" s="63"/>
    </row>
    <row r="1252" ht="25" customHeight="1" spans="1:5">
      <c r="A1252" s="316">
        <v>2240104</v>
      </c>
      <c r="B1252" s="316" t="s">
        <v>1062</v>
      </c>
      <c r="C1252" s="322">
        <v>0</v>
      </c>
      <c r="D1252" s="323"/>
      <c r="E1252" s="63"/>
    </row>
    <row r="1253" ht="25" customHeight="1" spans="1:5">
      <c r="A1253" s="316">
        <v>2240105</v>
      </c>
      <c r="B1253" s="316" t="s">
        <v>1063</v>
      </c>
      <c r="C1253" s="322">
        <v>0</v>
      </c>
      <c r="D1253" s="323"/>
      <c r="E1253" s="63"/>
    </row>
    <row r="1254" ht="25" customHeight="1" spans="1:5">
      <c r="A1254" s="316">
        <v>2240106</v>
      </c>
      <c r="B1254" s="316" t="s">
        <v>1064</v>
      </c>
      <c r="C1254" s="322">
        <v>46</v>
      </c>
      <c r="D1254" s="323"/>
      <c r="E1254" s="63"/>
    </row>
    <row r="1255" ht="25" customHeight="1" spans="1:5">
      <c r="A1255" s="316">
        <v>2240108</v>
      </c>
      <c r="B1255" s="316" t="s">
        <v>1065</v>
      </c>
      <c r="C1255" s="322">
        <v>0</v>
      </c>
      <c r="D1255" s="323"/>
      <c r="E1255" s="63"/>
    </row>
    <row r="1256" ht="25" customHeight="1" spans="1:5">
      <c r="A1256" s="316">
        <v>2240109</v>
      </c>
      <c r="B1256" s="316" t="s">
        <v>1066</v>
      </c>
      <c r="C1256" s="322">
        <v>0</v>
      </c>
      <c r="D1256" s="323"/>
      <c r="E1256" s="63"/>
    </row>
    <row r="1257" ht="25" customHeight="1" spans="1:5">
      <c r="A1257" s="316">
        <v>2240150</v>
      </c>
      <c r="B1257" s="316" t="s">
        <v>111</v>
      </c>
      <c r="C1257" s="322">
        <v>0</v>
      </c>
      <c r="D1257" s="323"/>
      <c r="E1257" s="63"/>
    </row>
    <row r="1258" ht="25" customHeight="1" spans="1:5">
      <c r="A1258" s="316">
        <v>2240199</v>
      </c>
      <c r="B1258" s="316" t="s">
        <v>1067</v>
      </c>
      <c r="C1258" s="322">
        <v>1363</v>
      </c>
      <c r="D1258" s="323">
        <v>394</v>
      </c>
      <c r="E1258" s="63"/>
    </row>
    <row r="1259" ht="25" customHeight="1" spans="1:5">
      <c r="A1259" s="316">
        <v>22402</v>
      </c>
      <c r="B1259" s="319" t="s">
        <v>1068</v>
      </c>
      <c r="C1259" s="320">
        <f>SUM(C1260:C1264)</f>
        <v>795</v>
      </c>
      <c r="D1259" s="324">
        <v>800</v>
      </c>
      <c r="E1259" s="63"/>
    </row>
    <row r="1260" ht="25" customHeight="1" spans="1:5">
      <c r="A1260" s="316">
        <v>2240201</v>
      </c>
      <c r="B1260" s="316" t="s">
        <v>102</v>
      </c>
      <c r="C1260" s="322">
        <v>0</v>
      </c>
      <c r="D1260" s="323"/>
      <c r="E1260" s="63"/>
    </row>
    <row r="1261" ht="25" customHeight="1" spans="1:5">
      <c r="A1261" s="316">
        <v>2240202</v>
      </c>
      <c r="B1261" s="316" t="s">
        <v>103</v>
      </c>
      <c r="C1261" s="322">
        <v>0</v>
      </c>
      <c r="D1261" s="323"/>
      <c r="E1261" s="63"/>
    </row>
    <row r="1262" ht="25" customHeight="1" spans="1:5">
      <c r="A1262" s="316">
        <v>2240203</v>
      </c>
      <c r="B1262" s="316" t="s">
        <v>104</v>
      </c>
      <c r="C1262" s="322">
        <v>0</v>
      </c>
      <c r="D1262" s="323"/>
      <c r="E1262" s="63"/>
    </row>
    <row r="1263" ht="25" customHeight="1" spans="1:5">
      <c r="A1263" s="316">
        <v>2240204</v>
      </c>
      <c r="B1263" s="316" t="s">
        <v>1069</v>
      </c>
      <c r="C1263" s="322">
        <v>200</v>
      </c>
      <c r="D1263" s="323"/>
      <c r="E1263" s="63"/>
    </row>
    <row r="1264" ht="25" customHeight="1" spans="1:5">
      <c r="A1264" s="316">
        <v>2240299</v>
      </c>
      <c r="B1264" s="316" t="s">
        <v>1070</v>
      </c>
      <c r="C1264" s="322">
        <v>595</v>
      </c>
      <c r="D1264" s="323">
        <v>800</v>
      </c>
      <c r="E1264" s="63"/>
    </row>
    <row r="1265" ht="25" customHeight="1" spans="1:5">
      <c r="A1265" s="316">
        <v>22404</v>
      </c>
      <c r="B1265" s="319" t="s">
        <v>1071</v>
      </c>
      <c r="C1265" s="320">
        <f>SUM(C1266:C1272)</f>
        <v>0</v>
      </c>
      <c r="D1265" s="327"/>
      <c r="E1265" s="63"/>
    </row>
    <row r="1266" ht="25" customHeight="1" spans="1:5">
      <c r="A1266" s="316">
        <v>2240401</v>
      </c>
      <c r="B1266" s="316" t="s">
        <v>102</v>
      </c>
      <c r="C1266" s="322">
        <v>0</v>
      </c>
      <c r="D1266" s="323"/>
      <c r="E1266" s="63"/>
    </row>
    <row r="1267" ht="25" customHeight="1" spans="1:5">
      <c r="A1267" s="316">
        <v>2240402</v>
      </c>
      <c r="B1267" s="316" t="s">
        <v>103</v>
      </c>
      <c r="C1267" s="322">
        <v>0</v>
      </c>
      <c r="D1267" s="323"/>
      <c r="E1267" s="63"/>
    </row>
    <row r="1268" ht="25" customHeight="1" spans="1:5">
      <c r="A1268" s="316">
        <v>2240403</v>
      </c>
      <c r="B1268" s="316" t="s">
        <v>104</v>
      </c>
      <c r="C1268" s="322">
        <v>0</v>
      </c>
      <c r="D1268" s="323"/>
      <c r="E1268" s="63"/>
    </row>
    <row r="1269" ht="25" customHeight="1" spans="1:5">
      <c r="A1269" s="316">
        <v>2240404</v>
      </c>
      <c r="B1269" s="316" t="s">
        <v>1072</v>
      </c>
      <c r="C1269" s="322">
        <v>0</v>
      </c>
      <c r="D1269" s="323"/>
      <c r="E1269" s="63"/>
    </row>
    <row r="1270" ht="25" customHeight="1" spans="1:5">
      <c r="A1270" s="316">
        <v>2240405</v>
      </c>
      <c r="B1270" s="316" t="s">
        <v>1073</v>
      </c>
      <c r="C1270" s="322">
        <v>0</v>
      </c>
      <c r="D1270" s="323"/>
      <c r="E1270" s="63"/>
    </row>
    <row r="1271" ht="25" customHeight="1" spans="1:5">
      <c r="A1271" s="316">
        <v>2240450</v>
      </c>
      <c r="B1271" s="316" t="s">
        <v>111</v>
      </c>
      <c r="C1271" s="322">
        <v>0</v>
      </c>
      <c r="D1271" s="327"/>
      <c r="E1271" s="63"/>
    </row>
    <row r="1272" ht="25" customHeight="1" spans="1:5">
      <c r="A1272" s="316">
        <v>2240499</v>
      </c>
      <c r="B1272" s="316" t="s">
        <v>1074</v>
      </c>
      <c r="C1272" s="322">
        <v>0</v>
      </c>
      <c r="D1272" s="323"/>
      <c r="E1272" s="63"/>
    </row>
    <row r="1273" ht="25" customHeight="1" spans="1:5">
      <c r="A1273" s="316">
        <v>22405</v>
      </c>
      <c r="B1273" s="319" t="s">
        <v>1075</v>
      </c>
      <c r="C1273" s="320">
        <f>SUM(C1274:C1285)</f>
        <v>1</v>
      </c>
      <c r="D1273" s="323"/>
      <c r="E1273" s="63"/>
    </row>
    <row r="1274" ht="25" customHeight="1" spans="1:5">
      <c r="A1274" s="316">
        <v>2240501</v>
      </c>
      <c r="B1274" s="316" t="s">
        <v>102</v>
      </c>
      <c r="C1274" s="322">
        <v>0</v>
      </c>
      <c r="D1274" s="323"/>
      <c r="E1274" s="63"/>
    </row>
    <row r="1275" ht="25" customHeight="1" spans="1:5">
      <c r="A1275" s="316">
        <v>2240502</v>
      </c>
      <c r="B1275" s="316" t="s">
        <v>103</v>
      </c>
      <c r="C1275" s="322">
        <v>0</v>
      </c>
      <c r="D1275" s="323"/>
      <c r="E1275" s="63"/>
    </row>
    <row r="1276" ht="25" customHeight="1" spans="1:5">
      <c r="A1276" s="316">
        <v>2240503</v>
      </c>
      <c r="B1276" s="316" t="s">
        <v>104</v>
      </c>
      <c r="C1276" s="322">
        <v>0</v>
      </c>
      <c r="D1276" s="323"/>
      <c r="E1276" s="63"/>
    </row>
    <row r="1277" ht="25" customHeight="1" spans="1:5">
      <c r="A1277" s="316">
        <v>2240504</v>
      </c>
      <c r="B1277" s="316" t="s">
        <v>1076</v>
      </c>
      <c r="C1277" s="322">
        <v>1</v>
      </c>
      <c r="D1277" s="323"/>
      <c r="E1277" s="63"/>
    </row>
    <row r="1278" ht="25" customHeight="1" spans="1:5">
      <c r="A1278" s="316">
        <v>2240505</v>
      </c>
      <c r="B1278" s="316" t="s">
        <v>1077</v>
      </c>
      <c r="C1278" s="322">
        <v>0</v>
      </c>
      <c r="D1278" s="323"/>
      <c r="E1278" s="63"/>
    </row>
    <row r="1279" ht="25" customHeight="1" spans="1:5">
      <c r="A1279" s="316">
        <v>2240506</v>
      </c>
      <c r="B1279" s="316" t="s">
        <v>1078</v>
      </c>
      <c r="C1279" s="322">
        <v>0</v>
      </c>
      <c r="D1279" s="324"/>
      <c r="E1279" s="63"/>
    </row>
    <row r="1280" ht="25" customHeight="1" spans="1:5">
      <c r="A1280" s="316">
        <v>2240507</v>
      </c>
      <c r="B1280" s="316" t="s">
        <v>1079</v>
      </c>
      <c r="C1280" s="322">
        <v>0</v>
      </c>
      <c r="D1280" s="323"/>
      <c r="E1280" s="63"/>
    </row>
    <row r="1281" ht="25" customHeight="1" spans="1:5">
      <c r="A1281" s="316">
        <v>2240508</v>
      </c>
      <c r="B1281" s="316" t="s">
        <v>1080</v>
      </c>
      <c r="C1281" s="322">
        <v>0</v>
      </c>
      <c r="D1281" s="323"/>
      <c r="E1281" s="63"/>
    </row>
    <row r="1282" ht="25" customHeight="1" spans="1:5">
      <c r="A1282" s="316">
        <v>2240509</v>
      </c>
      <c r="B1282" s="316" t="s">
        <v>1081</v>
      </c>
      <c r="C1282" s="322">
        <v>0</v>
      </c>
      <c r="D1282" s="323"/>
      <c r="E1282" s="63"/>
    </row>
    <row r="1283" ht="25" customHeight="1" spans="1:5">
      <c r="A1283" s="316">
        <v>2240510</v>
      </c>
      <c r="B1283" s="316" t="s">
        <v>1082</v>
      </c>
      <c r="C1283" s="322">
        <v>0</v>
      </c>
      <c r="D1283" s="323"/>
      <c r="E1283" s="63"/>
    </row>
    <row r="1284" ht="25" customHeight="1" spans="1:5">
      <c r="A1284" s="316">
        <v>2240550</v>
      </c>
      <c r="B1284" s="316" t="s">
        <v>1083</v>
      </c>
      <c r="C1284" s="322">
        <v>0</v>
      </c>
      <c r="D1284" s="323"/>
      <c r="E1284" s="63"/>
    </row>
    <row r="1285" ht="25" customHeight="1" spans="1:5">
      <c r="A1285" s="316">
        <v>2240599</v>
      </c>
      <c r="B1285" s="316" t="s">
        <v>1084</v>
      </c>
      <c r="C1285" s="322">
        <v>0</v>
      </c>
      <c r="D1285" s="323"/>
      <c r="E1285" s="63"/>
    </row>
    <row r="1286" ht="25" customHeight="1" spans="1:5">
      <c r="A1286" s="316">
        <v>22406</v>
      </c>
      <c r="B1286" s="319" t="s">
        <v>1085</v>
      </c>
      <c r="C1286" s="320">
        <f>SUM(C1287:C1289)</f>
        <v>294</v>
      </c>
      <c r="D1286" s="323"/>
      <c r="E1286" s="63"/>
    </row>
    <row r="1287" ht="25" customHeight="1" spans="1:5">
      <c r="A1287" s="316">
        <v>2240601</v>
      </c>
      <c r="B1287" s="316" t="s">
        <v>1086</v>
      </c>
      <c r="C1287" s="322">
        <v>236</v>
      </c>
      <c r="D1287" s="323"/>
      <c r="E1287" s="63"/>
    </row>
    <row r="1288" ht="25" customHeight="1" spans="1:5">
      <c r="A1288" s="316">
        <v>2240602</v>
      </c>
      <c r="B1288" s="316" t="s">
        <v>1087</v>
      </c>
      <c r="C1288" s="322">
        <v>10</v>
      </c>
      <c r="D1288" s="323"/>
      <c r="E1288" s="63"/>
    </row>
    <row r="1289" ht="25" customHeight="1" spans="1:5">
      <c r="A1289" s="316">
        <v>2240699</v>
      </c>
      <c r="B1289" s="316" t="s">
        <v>1088</v>
      </c>
      <c r="C1289" s="322">
        <v>48</v>
      </c>
      <c r="D1289" s="323"/>
      <c r="E1289" s="63"/>
    </row>
    <row r="1290" ht="25" customHeight="1" spans="1:5">
      <c r="A1290" s="316">
        <v>22407</v>
      </c>
      <c r="B1290" s="319" t="s">
        <v>1089</v>
      </c>
      <c r="C1290" s="320">
        <f>SUM(C1291:C1293)</f>
        <v>293</v>
      </c>
      <c r="D1290" s="324">
        <v>280</v>
      </c>
      <c r="E1290" s="63"/>
    </row>
    <row r="1291" ht="25" customHeight="1" spans="1:5">
      <c r="A1291" s="316">
        <v>2240703</v>
      </c>
      <c r="B1291" s="316" t="s">
        <v>1090</v>
      </c>
      <c r="C1291" s="322">
        <v>293</v>
      </c>
      <c r="D1291" s="323">
        <v>240</v>
      </c>
      <c r="E1291" s="63"/>
    </row>
    <row r="1292" ht="25" customHeight="1" spans="1:5">
      <c r="A1292" s="316">
        <v>2240704</v>
      </c>
      <c r="B1292" s="316" t="s">
        <v>1091</v>
      </c>
      <c r="C1292" s="322">
        <v>0</v>
      </c>
      <c r="D1292" s="330"/>
      <c r="E1292" s="63"/>
    </row>
    <row r="1293" ht="25" customHeight="1" spans="1:5">
      <c r="A1293" s="316">
        <v>2240799</v>
      </c>
      <c r="B1293" s="316" t="s">
        <v>1092</v>
      </c>
      <c r="C1293" s="322">
        <v>0</v>
      </c>
      <c r="D1293" s="323">
        <v>40</v>
      </c>
      <c r="E1293" s="63"/>
    </row>
    <row r="1294" ht="25" customHeight="1" spans="1:5">
      <c r="A1294" s="316">
        <v>22499</v>
      </c>
      <c r="B1294" s="319" t="s">
        <v>1093</v>
      </c>
      <c r="C1294" s="320">
        <f t="shared" ref="C1294:C1298" si="1">C1295</f>
        <v>288</v>
      </c>
      <c r="D1294" s="324">
        <v>240</v>
      </c>
      <c r="E1294" s="63"/>
    </row>
    <row r="1295" ht="25" customHeight="1" spans="1:5">
      <c r="A1295" s="316">
        <v>2249999</v>
      </c>
      <c r="B1295" s="316" t="s">
        <v>1094</v>
      </c>
      <c r="C1295" s="322">
        <v>288</v>
      </c>
      <c r="D1295" s="323">
        <v>240</v>
      </c>
      <c r="E1295" s="63"/>
    </row>
    <row r="1296" ht="25" customHeight="1" spans="1:5">
      <c r="A1296" s="319">
        <v>227</v>
      </c>
      <c r="B1296" s="319" t="s">
        <v>1095</v>
      </c>
      <c r="C1296" s="332"/>
      <c r="D1296" s="321">
        <v>1000</v>
      </c>
      <c r="E1296" s="63"/>
    </row>
    <row r="1297" ht="25" customHeight="1" spans="1:5">
      <c r="A1297" s="316">
        <v>229</v>
      </c>
      <c r="B1297" s="319" t="s">
        <v>1096</v>
      </c>
      <c r="C1297" s="320">
        <f t="shared" si="1"/>
        <v>0</v>
      </c>
      <c r="D1297" s="321">
        <v>1858</v>
      </c>
      <c r="E1297" s="63"/>
    </row>
    <row r="1298" ht="25" customHeight="1" spans="1:5">
      <c r="A1298" s="316">
        <v>22999</v>
      </c>
      <c r="B1298" s="319" t="s">
        <v>1097</v>
      </c>
      <c r="C1298" s="320">
        <f t="shared" si="1"/>
        <v>0</v>
      </c>
      <c r="D1298" s="323">
        <v>1858</v>
      </c>
      <c r="E1298" s="63"/>
    </row>
    <row r="1299" ht="25" customHeight="1" spans="1:5">
      <c r="A1299" s="316">
        <v>2299999</v>
      </c>
      <c r="B1299" s="316" t="s">
        <v>1098</v>
      </c>
      <c r="C1299" s="322">
        <v>0</v>
      </c>
      <c r="D1299" s="323"/>
      <c r="E1299" s="63"/>
    </row>
    <row r="1300" ht="25" customHeight="1" spans="1:5">
      <c r="A1300" s="316">
        <v>232</v>
      </c>
      <c r="B1300" s="319" t="s">
        <v>1099</v>
      </c>
      <c r="C1300" s="320">
        <f>SUM(C1301,C1302,C1307)</f>
        <v>5697</v>
      </c>
      <c r="D1300" s="321">
        <v>6573</v>
      </c>
      <c r="E1300" s="63"/>
    </row>
    <row r="1301" ht="25" customHeight="1" spans="1:5">
      <c r="A1301" s="316">
        <v>23201</v>
      </c>
      <c r="B1301" s="319" t="s">
        <v>1100</v>
      </c>
      <c r="C1301" s="322">
        <v>0</v>
      </c>
      <c r="D1301" s="330"/>
      <c r="E1301" s="63"/>
    </row>
    <row r="1302" ht="25" customHeight="1" spans="1:5">
      <c r="A1302" s="316">
        <v>23202</v>
      </c>
      <c r="B1302" s="319" t="s">
        <v>1101</v>
      </c>
      <c r="C1302" s="320">
        <f>SUM(C1303:C1306)</f>
        <v>0</v>
      </c>
      <c r="D1302" s="330"/>
      <c r="E1302" s="63"/>
    </row>
    <row r="1303" ht="25" customHeight="1" spans="1:5">
      <c r="A1303" s="316">
        <v>2320201</v>
      </c>
      <c r="B1303" s="316" t="s">
        <v>1102</v>
      </c>
      <c r="C1303" s="322">
        <v>0</v>
      </c>
      <c r="D1303" s="323"/>
      <c r="E1303" s="63"/>
    </row>
    <row r="1304" ht="25" customHeight="1" spans="1:5">
      <c r="A1304" s="316">
        <v>2320202</v>
      </c>
      <c r="B1304" s="316" t="s">
        <v>1103</v>
      </c>
      <c r="C1304" s="322">
        <v>0</v>
      </c>
      <c r="D1304" s="323"/>
      <c r="E1304" s="63"/>
    </row>
    <row r="1305" ht="25" customHeight="1" spans="1:5">
      <c r="A1305" s="316">
        <v>2320203</v>
      </c>
      <c r="B1305" s="316" t="s">
        <v>1104</v>
      </c>
      <c r="C1305" s="322">
        <v>0</v>
      </c>
      <c r="D1305" s="323"/>
      <c r="E1305" s="63"/>
    </row>
    <row r="1306" ht="25" customHeight="1" spans="1:5">
      <c r="A1306" s="316">
        <v>2320299</v>
      </c>
      <c r="B1306" s="316" t="s">
        <v>1105</v>
      </c>
      <c r="C1306" s="322">
        <v>0</v>
      </c>
      <c r="D1306" s="323"/>
      <c r="E1306" s="63"/>
    </row>
    <row r="1307" ht="25" customHeight="1" spans="1:5">
      <c r="A1307" s="316">
        <v>23203</v>
      </c>
      <c r="B1307" s="319" t="s">
        <v>1106</v>
      </c>
      <c r="C1307" s="320">
        <f>SUM(C1308:C1311)</f>
        <v>5697</v>
      </c>
      <c r="D1307" s="321">
        <v>6573</v>
      </c>
      <c r="E1307" s="63"/>
    </row>
    <row r="1308" ht="25" customHeight="1" spans="1:5">
      <c r="A1308" s="316">
        <v>2320301</v>
      </c>
      <c r="B1308" s="316" t="s">
        <v>1107</v>
      </c>
      <c r="C1308" s="322">
        <v>5697</v>
      </c>
      <c r="D1308" s="323">
        <v>6573</v>
      </c>
      <c r="E1308" s="63"/>
    </row>
    <row r="1309" ht="25" customHeight="1" spans="1:5">
      <c r="A1309" s="316">
        <v>2320302</v>
      </c>
      <c r="B1309" s="316" t="s">
        <v>1108</v>
      </c>
      <c r="C1309" s="322">
        <v>0</v>
      </c>
      <c r="D1309" s="325"/>
      <c r="E1309" s="63"/>
    </row>
    <row r="1310" ht="25" customHeight="1" spans="1:5">
      <c r="A1310" s="316">
        <v>2320303</v>
      </c>
      <c r="B1310" s="316" t="s">
        <v>1109</v>
      </c>
      <c r="C1310" s="322">
        <v>0</v>
      </c>
      <c r="D1310" s="325"/>
      <c r="E1310" s="63"/>
    </row>
    <row r="1311" ht="25" customHeight="1" spans="1:5">
      <c r="A1311" s="316">
        <v>2320399</v>
      </c>
      <c r="B1311" s="316" t="s">
        <v>1110</v>
      </c>
      <c r="C1311" s="322">
        <v>0</v>
      </c>
      <c r="D1311" s="325"/>
      <c r="E1311" s="63"/>
    </row>
    <row r="1312" ht="25" customHeight="1" spans="1:5">
      <c r="A1312" s="316">
        <v>233</v>
      </c>
      <c r="B1312" s="319" t="s">
        <v>1111</v>
      </c>
      <c r="C1312" s="320">
        <f>C1313+C1314+C1315</f>
        <v>0</v>
      </c>
      <c r="D1312" s="325"/>
      <c r="E1312" s="63"/>
    </row>
    <row r="1313" ht="25" customHeight="1" spans="1:5">
      <c r="A1313" s="316">
        <v>23301</v>
      </c>
      <c r="B1313" s="319" t="s">
        <v>1112</v>
      </c>
      <c r="C1313" s="322">
        <v>0</v>
      </c>
      <c r="D1313" s="325"/>
      <c r="E1313" s="63"/>
    </row>
    <row r="1314" ht="25" customHeight="1" spans="1:5">
      <c r="A1314" s="316">
        <v>23302</v>
      </c>
      <c r="B1314" s="319" t="s">
        <v>1113</v>
      </c>
      <c r="C1314" s="322">
        <v>0</v>
      </c>
      <c r="D1314" s="325"/>
      <c r="E1314" s="63"/>
    </row>
    <row r="1315" ht="25" customHeight="1" spans="1:5">
      <c r="A1315" s="316">
        <v>23303</v>
      </c>
      <c r="B1315" s="319" t="s">
        <v>1114</v>
      </c>
      <c r="C1315" s="322">
        <v>0</v>
      </c>
      <c r="D1315" s="325"/>
      <c r="E1315" s="63"/>
    </row>
  </sheetData>
  <mergeCells count="3">
    <mergeCell ref="A1:E1"/>
    <mergeCell ref="A2:E2"/>
    <mergeCell ref="A3:E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71"/>
  <sheetViews>
    <sheetView showGridLines="0" showZeros="0" workbookViewId="0">
      <selection activeCell="A2" sqref="A2:E2"/>
    </sheetView>
  </sheetViews>
  <sheetFormatPr defaultColWidth="9" defaultRowHeight="11.25"/>
  <cols>
    <col min="1" max="1" width="13" customWidth="1"/>
    <col min="2" max="2" width="45.8333333333333" customWidth="1"/>
    <col min="3" max="3" width="23" customWidth="1"/>
    <col min="4" max="4" width="27.3333333333333" customWidth="1"/>
    <col min="5" max="5" width="16.8333333333333" customWidth="1"/>
    <col min="6" max="6" width="12" customWidth="1"/>
    <col min="7" max="11" width="8.5" customWidth="1"/>
    <col min="12" max="44" width="12" customWidth="1"/>
  </cols>
  <sheetData>
    <row r="1" ht="19.5" customHeight="1" spans="1:5">
      <c r="A1" s="279" t="s">
        <v>1117</v>
      </c>
      <c r="B1" s="279"/>
      <c r="C1" s="279"/>
      <c r="D1" s="279"/>
      <c r="E1" s="279"/>
    </row>
    <row r="2" ht="34.5" customHeight="1" spans="1:44">
      <c r="A2" s="280" t="s">
        <v>1118</v>
      </c>
      <c r="B2" s="280"/>
      <c r="C2" s="280"/>
      <c r="D2" s="280"/>
      <c r="E2" s="280"/>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row>
    <row r="3" ht="24" customHeight="1" spans="2:44">
      <c r="B3" s="282" t="s">
        <v>1119</v>
      </c>
      <c r="C3" s="283"/>
      <c r="D3" s="283"/>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row>
    <row r="4" ht="25" customHeight="1" spans="1:44">
      <c r="A4" s="285" t="s">
        <v>95</v>
      </c>
      <c r="B4" s="285" t="s">
        <v>96</v>
      </c>
      <c r="C4" s="286" t="s">
        <v>97</v>
      </c>
      <c r="D4" s="285" t="s">
        <v>45</v>
      </c>
      <c r="E4" s="173" t="s">
        <v>98</v>
      </c>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300"/>
    </row>
    <row r="5" ht="25" customHeight="1" spans="1:44">
      <c r="A5" s="287">
        <v>501</v>
      </c>
      <c r="B5" s="288" t="s">
        <v>1120</v>
      </c>
      <c r="C5" s="289">
        <f>C6+C7+C8+C9</f>
        <v>80485</v>
      </c>
      <c r="D5" s="289">
        <f>D6+D7+D8+D9</f>
        <v>73663</v>
      </c>
      <c r="E5" s="290"/>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row>
    <row r="6" ht="25" customHeight="1" spans="1:44">
      <c r="A6" s="292">
        <v>50101</v>
      </c>
      <c r="B6" s="293" t="s">
        <v>1121</v>
      </c>
      <c r="C6" s="294">
        <v>60240</v>
      </c>
      <c r="D6" s="270">
        <v>55634</v>
      </c>
      <c r="E6" s="295"/>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row>
    <row r="7" ht="25" customHeight="1" spans="1:5">
      <c r="A7" s="292">
        <v>50102</v>
      </c>
      <c r="B7" s="293" t="s">
        <v>1122</v>
      </c>
      <c r="C7" s="294">
        <v>13084</v>
      </c>
      <c r="D7" s="270">
        <v>12721</v>
      </c>
      <c r="E7" s="296"/>
    </row>
    <row r="8" ht="25" customHeight="1" spans="1:5">
      <c r="A8" s="292">
        <v>50103</v>
      </c>
      <c r="B8" s="293" t="s">
        <v>1123</v>
      </c>
      <c r="C8" s="294">
        <v>4100</v>
      </c>
      <c r="D8" s="270">
        <v>5300</v>
      </c>
      <c r="E8" s="296"/>
    </row>
    <row r="9" ht="25" customHeight="1" spans="1:5">
      <c r="A9" s="292">
        <v>50199</v>
      </c>
      <c r="B9" s="293" t="s">
        <v>1124</v>
      </c>
      <c r="C9" s="294">
        <v>3061</v>
      </c>
      <c r="D9" s="270">
        <v>8</v>
      </c>
      <c r="E9" s="296"/>
    </row>
    <row r="10" ht="25" customHeight="1" spans="1:5">
      <c r="A10" s="287">
        <v>502</v>
      </c>
      <c r="B10" s="288" t="s">
        <v>1125</v>
      </c>
      <c r="C10" s="297">
        <f>C11+C12+C13+C14+C15+C16+C17+C18+C19+C20</f>
        <v>64229</v>
      </c>
      <c r="D10" s="297">
        <f>D11+D12+D13+D14+D15+D16+D17+D18+D19+D20</f>
        <v>184929</v>
      </c>
      <c r="E10" s="296"/>
    </row>
    <row r="11" ht="25" customHeight="1" spans="1:5">
      <c r="A11" s="292">
        <v>50201</v>
      </c>
      <c r="B11" s="293" t="s">
        <v>1126</v>
      </c>
      <c r="C11" s="294">
        <v>2201</v>
      </c>
      <c r="D11" s="270">
        <v>4301</v>
      </c>
      <c r="E11" s="298"/>
    </row>
    <row r="12" ht="25" customHeight="1" spans="1:5">
      <c r="A12" s="292">
        <v>50202</v>
      </c>
      <c r="B12" s="293" t="s">
        <v>1127</v>
      </c>
      <c r="C12" s="294">
        <v>135</v>
      </c>
      <c r="D12" s="270">
        <v>36</v>
      </c>
      <c r="E12" s="298"/>
    </row>
    <row r="13" ht="25" customHeight="1" spans="1:5">
      <c r="A13" s="292">
        <v>50203</v>
      </c>
      <c r="B13" s="293" t="s">
        <v>1128</v>
      </c>
      <c r="C13" s="294">
        <v>598</v>
      </c>
      <c r="D13" s="270">
        <v>40</v>
      </c>
      <c r="E13" s="298"/>
    </row>
    <row r="14" ht="25" customHeight="1" spans="1:5">
      <c r="A14" s="292">
        <v>50204</v>
      </c>
      <c r="B14" s="293" t="s">
        <v>1129</v>
      </c>
      <c r="C14" s="294"/>
      <c r="D14" s="270">
        <v>3</v>
      </c>
      <c r="E14" s="298"/>
    </row>
    <row r="15" ht="25" customHeight="1" spans="1:5">
      <c r="A15" s="292">
        <v>50205</v>
      </c>
      <c r="B15" s="293" t="s">
        <v>1130</v>
      </c>
      <c r="C15" s="294">
        <v>692</v>
      </c>
      <c r="D15" s="270">
        <v>5314</v>
      </c>
      <c r="E15" s="298"/>
    </row>
    <row r="16" ht="25" customHeight="1" spans="1:5">
      <c r="A16" s="292">
        <v>50206</v>
      </c>
      <c r="B16" s="293" t="s">
        <v>1131</v>
      </c>
      <c r="C16" s="294">
        <v>531</v>
      </c>
      <c r="D16" s="270">
        <v>393</v>
      </c>
      <c r="E16" s="298"/>
    </row>
    <row r="17" ht="25" customHeight="1" spans="1:5">
      <c r="A17" s="292">
        <v>50208</v>
      </c>
      <c r="B17" s="293" t="s">
        <v>1132</v>
      </c>
      <c r="C17" s="294"/>
      <c r="D17" s="270"/>
      <c r="E17" s="298"/>
    </row>
    <row r="18" ht="25" customHeight="1" spans="1:5">
      <c r="A18" s="292">
        <v>50208</v>
      </c>
      <c r="B18" s="293" t="s">
        <v>1133</v>
      </c>
      <c r="C18" s="294">
        <v>143</v>
      </c>
      <c r="D18" s="270">
        <v>748</v>
      </c>
      <c r="E18" s="298"/>
    </row>
    <row r="19" ht="25" customHeight="1" spans="1:5">
      <c r="A19" s="292">
        <v>50209</v>
      </c>
      <c r="B19" s="293" t="s">
        <v>1134</v>
      </c>
      <c r="C19" s="294">
        <v>99</v>
      </c>
      <c r="D19" s="270">
        <v>85</v>
      </c>
      <c r="E19" s="298"/>
    </row>
    <row r="20" ht="25" customHeight="1" spans="1:5">
      <c r="A20" s="292">
        <v>50299</v>
      </c>
      <c r="B20" s="293" t="s">
        <v>1135</v>
      </c>
      <c r="C20" s="294">
        <v>59830</v>
      </c>
      <c r="D20" s="270">
        <v>174009</v>
      </c>
      <c r="E20" s="298"/>
    </row>
    <row r="21" ht="25" customHeight="1" spans="1:5">
      <c r="A21" s="287">
        <v>503</v>
      </c>
      <c r="B21" s="288" t="s">
        <v>1136</v>
      </c>
      <c r="C21" s="297">
        <f>C22+C23+C24+C25+C26+C27+C28</f>
        <v>16864</v>
      </c>
      <c r="D21" s="297">
        <f>D22+D23+D24+D25+D26+D27+D28</f>
        <v>18000</v>
      </c>
      <c r="E21" s="296"/>
    </row>
    <row r="22" ht="25" customHeight="1" spans="1:5">
      <c r="A22" s="292">
        <v>50301</v>
      </c>
      <c r="B22" s="293" t="s">
        <v>1137</v>
      </c>
      <c r="C22" s="294"/>
      <c r="D22" s="270"/>
      <c r="E22" s="296"/>
    </row>
    <row r="23" ht="25" customHeight="1" spans="1:5">
      <c r="A23" s="292">
        <v>50302</v>
      </c>
      <c r="B23" s="293" t="s">
        <v>1138</v>
      </c>
      <c r="C23" s="294">
        <v>1248</v>
      </c>
      <c r="D23" s="270">
        <v>2000</v>
      </c>
      <c r="E23" s="296"/>
    </row>
    <row r="24" ht="25" customHeight="1" spans="1:5">
      <c r="A24" s="292">
        <v>50303</v>
      </c>
      <c r="B24" s="293" t="s">
        <v>1139</v>
      </c>
      <c r="C24" s="294"/>
      <c r="D24" s="270"/>
      <c r="E24" s="296"/>
    </row>
    <row r="25" ht="25" customHeight="1" spans="1:5">
      <c r="A25" s="292">
        <v>50305</v>
      </c>
      <c r="B25" s="293" t="s">
        <v>1140</v>
      </c>
      <c r="C25" s="294">
        <v>5</v>
      </c>
      <c r="D25" s="270"/>
      <c r="E25" s="296"/>
    </row>
    <row r="26" ht="25" customHeight="1" spans="1:5">
      <c r="A26" s="292">
        <v>50306</v>
      </c>
      <c r="B26" s="293" t="s">
        <v>1141</v>
      </c>
      <c r="C26" s="294"/>
      <c r="D26" s="270"/>
      <c r="E26" s="296"/>
    </row>
    <row r="27" ht="25" customHeight="1" spans="1:5">
      <c r="A27" s="292">
        <v>50307</v>
      </c>
      <c r="B27" s="293" t="s">
        <v>1142</v>
      </c>
      <c r="C27" s="294">
        <v>78</v>
      </c>
      <c r="D27" s="270"/>
      <c r="E27" s="296"/>
    </row>
    <row r="28" ht="25" customHeight="1" spans="1:5">
      <c r="A28" s="292">
        <v>50399</v>
      </c>
      <c r="B28" s="293" t="s">
        <v>1143</v>
      </c>
      <c r="C28" s="294">
        <v>15533</v>
      </c>
      <c r="D28" s="270">
        <v>16000</v>
      </c>
      <c r="E28" s="296"/>
    </row>
    <row r="29" ht="25" customHeight="1" spans="1:5">
      <c r="A29" s="287">
        <v>504</v>
      </c>
      <c r="B29" s="288" t="s">
        <v>1144</v>
      </c>
      <c r="C29" s="297">
        <f>C31+C35</f>
        <v>2317</v>
      </c>
      <c r="D29" s="297">
        <f>D31+D35</f>
        <v>5600</v>
      </c>
      <c r="E29" s="296"/>
    </row>
    <row r="30" ht="25" customHeight="1" spans="1:5">
      <c r="A30" s="292">
        <v>50401</v>
      </c>
      <c r="B30" s="293" t="s">
        <v>1137</v>
      </c>
      <c r="C30" s="294"/>
      <c r="D30" s="270"/>
      <c r="E30" s="296"/>
    </row>
    <row r="31" ht="25" customHeight="1" spans="1:5">
      <c r="A31" s="292">
        <v>50402</v>
      </c>
      <c r="B31" s="293" t="s">
        <v>1138</v>
      </c>
      <c r="C31" s="294">
        <v>231</v>
      </c>
      <c r="D31" s="270">
        <v>2600</v>
      </c>
      <c r="E31" s="296"/>
    </row>
    <row r="32" ht="25" customHeight="1" spans="1:5">
      <c r="A32" s="292">
        <v>50403</v>
      </c>
      <c r="B32" s="293" t="s">
        <v>1145</v>
      </c>
      <c r="C32" s="294"/>
      <c r="D32" s="270"/>
      <c r="E32" s="296"/>
    </row>
    <row r="33" ht="25" customHeight="1" spans="1:5">
      <c r="A33" s="292">
        <v>50404</v>
      </c>
      <c r="B33" s="293" t="s">
        <v>1146</v>
      </c>
      <c r="C33" s="294"/>
      <c r="D33" s="270"/>
      <c r="E33" s="296"/>
    </row>
    <row r="34" ht="25" customHeight="1" spans="1:5">
      <c r="A34" s="292">
        <v>50405</v>
      </c>
      <c r="B34" s="293" t="s">
        <v>1147</v>
      </c>
      <c r="C34" s="294"/>
      <c r="D34" s="270"/>
      <c r="E34" s="296"/>
    </row>
    <row r="35" ht="25" customHeight="1" spans="1:5">
      <c r="A35" s="292">
        <v>50499</v>
      </c>
      <c r="B35" s="293" t="s">
        <v>1148</v>
      </c>
      <c r="C35" s="294">
        <v>2086</v>
      </c>
      <c r="D35" s="270">
        <v>3000</v>
      </c>
      <c r="E35" s="296"/>
    </row>
    <row r="36" ht="25" customHeight="1" spans="1:5">
      <c r="A36" s="287">
        <v>505</v>
      </c>
      <c r="B36" s="288" t="s">
        <v>1149</v>
      </c>
      <c r="C36" s="297">
        <f>C37+C38+C39</f>
        <v>17557</v>
      </c>
      <c r="D36" s="297">
        <f>D37+D38+D39</f>
        <v>0</v>
      </c>
      <c r="E36" s="296"/>
    </row>
    <row r="37" ht="25" customHeight="1" spans="1:5">
      <c r="A37" s="292">
        <v>50501</v>
      </c>
      <c r="B37" s="293" t="s">
        <v>1150</v>
      </c>
      <c r="C37" s="294">
        <v>7867</v>
      </c>
      <c r="D37" s="270"/>
      <c r="E37" s="296"/>
    </row>
    <row r="38" ht="25" customHeight="1" spans="1:5">
      <c r="A38" s="292">
        <v>50502</v>
      </c>
      <c r="B38" s="293" t="s">
        <v>1151</v>
      </c>
      <c r="C38" s="294">
        <v>983</v>
      </c>
      <c r="D38" s="270"/>
      <c r="E38" s="296"/>
    </row>
    <row r="39" ht="25" customHeight="1" spans="1:5">
      <c r="A39" s="292">
        <v>50599</v>
      </c>
      <c r="B39" s="293" t="s">
        <v>1152</v>
      </c>
      <c r="C39" s="294">
        <v>8707</v>
      </c>
      <c r="D39" s="270"/>
      <c r="E39" s="296"/>
    </row>
    <row r="40" ht="25" customHeight="1" spans="1:5">
      <c r="A40" s="287">
        <v>506</v>
      </c>
      <c r="B40" s="288" t="s">
        <v>1153</v>
      </c>
      <c r="C40" s="297">
        <f>C41+C42</f>
        <v>2350</v>
      </c>
      <c r="D40" s="297">
        <f>D41+D42</f>
        <v>0</v>
      </c>
      <c r="E40" s="296"/>
    </row>
    <row r="41" ht="25" customHeight="1" spans="1:5">
      <c r="A41" s="292">
        <v>50601</v>
      </c>
      <c r="B41" s="293" t="s">
        <v>1154</v>
      </c>
      <c r="C41" s="294">
        <v>1941</v>
      </c>
      <c r="D41" s="270"/>
      <c r="E41" s="296"/>
    </row>
    <row r="42" ht="25" customHeight="1" spans="1:5">
      <c r="A42" s="292">
        <v>50602</v>
      </c>
      <c r="B42" s="293" t="s">
        <v>1155</v>
      </c>
      <c r="C42" s="294">
        <v>409</v>
      </c>
      <c r="D42" s="270"/>
      <c r="E42" s="296"/>
    </row>
    <row r="43" ht="25" customHeight="1" spans="1:5">
      <c r="A43" s="287">
        <v>507</v>
      </c>
      <c r="B43" s="288" t="s">
        <v>1156</v>
      </c>
      <c r="C43" s="297">
        <f>C44+C45+C46</f>
        <v>1636</v>
      </c>
      <c r="D43" s="297">
        <f>D44+D45+D46</f>
        <v>0</v>
      </c>
      <c r="E43" s="296"/>
    </row>
    <row r="44" ht="25" customHeight="1" spans="1:5">
      <c r="A44" s="292">
        <v>50701</v>
      </c>
      <c r="B44" s="293" t="s">
        <v>1157</v>
      </c>
      <c r="C44" s="294"/>
      <c r="D44" s="270"/>
      <c r="E44" s="296"/>
    </row>
    <row r="45" ht="25" customHeight="1" spans="1:5">
      <c r="A45" s="292">
        <v>50702</v>
      </c>
      <c r="B45" s="293" t="s">
        <v>1158</v>
      </c>
      <c r="C45" s="294">
        <v>157</v>
      </c>
      <c r="D45" s="270"/>
      <c r="E45" s="296"/>
    </row>
    <row r="46" ht="25" customHeight="1" spans="1:5">
      <c r="A46" s="292">
        <v>50799</v>
      </c>
      <c r="B46" s="293" t="s">
        <v>1159</v>
      </c>
      <c r="C46" s="294">
        <v>1479</v>
      </c>
      <c r="D46" s="270"/>
      <c r="E46" s="296"/>
    </row>
    <row r="47" ht="25" customHeight="1" spans="1:5">
      <c r="A47" s="287">
        <v>508</v>
      </c>
      <c r="B47" s="288" t="s">
        <v>1160</v>
      </c>
      <c r="C47" s="297">
        <f>C48+C49</f>
        <v>5439</v>
      </c>
      <c r="D47" s="297">
        <f>D48+D49</f>
        <v>0</v>
      </c>
      <c r="E47" s="296"/>
    </row>
    <row r="48" ht="25" customHeight="1" spans="1:5">
      <c r="A48" s="292">
        <v>50803</v>
      </c>
      <c r="B48" s="293" t="s">
        <v>1161</v>
      </c>
      <c r="C48" s="294">
        <v>5439</v>
      </c>
      <c r="D48" s="270"/>
      <c r="E48" s="296"/>
    </row>
    <row r="49" ht="25" customHeight="1" spans="1:5">
      <c r="A49" s="292">
        <v>50804</v>
      </c>
      <c r="B49" s="293" t="s">
        <v>1162</v>
      </c>
      <c r="C49" s="294"/>
      <c r="D49" s="270"/>
      <c r="E49" s="296"/>
    </row>
    <row r="50" ht="25" customHeight="1" spans="1:5">
      <c r="A50" s="287">
        <v>509</v>
      </c>
      <c r="B50" s="288" t="s">
        <v>1163</v>
      </c>
      <c r="C50" s="297">
        <f>C51+C52+C53+C54+C55</f>
        <v>28415</v>
      </c>
      <c r="D50" s="278">
        <v>828</v>
      </c>
      <c r="E50" s="296"/>
    </row>
    <row r="51" ht="25" customHeight="1" spans="1:5">
      <c r="A51" s="292">
        <v>50901</v>
      </c>
      <c r="B51" s="293" t="s">
        <v>1164</v>
      </c>
      <c r="C51" s="294">
        <v>1749</v>
      </c>
      <c r="D51" s="270">
        <v>818</v>
      </c>
      <c r="E51" s="296"/>
    </row>
    <row r="52" ht="25" customHeight="1" spans="1:5">
      <c r="A52" s="292">
        <v>50902</v>
      </c>
      <c r="B52" s="293" t="s">
        <v>1165</v>
      </c>
      <c r="C52" s="294"/>
      <c r="D52" s="270"/>
      <c r="E52" s="296"/>
    </row>
    <row r="53" ht="25" customHeight="1" spans="1:5">
      <c r="A53" s="292">
        <v>50903</v>
      </c>
      <c r="B53" s="293" t="s">
        <v>1166</v>
      </c>
      <c r="C53" s="294"/>
      <c r="D53" s="270"/>
      <c r="E53" s="296"/>
    </row>
    <row r="54" ht="25" customHeight="1" spans="1:5">
      <c r="A54" s="292">
        <v>50905</v>
      </c>
      <c r="B54" s="293" t="s">
        <v>1167</v>
      </c>
      <c r="C54" s="294">
        <v>2477</v>
      </c>
      <c r="D54" s="270"/>
      <c r="E54" s="296"/>
    </row>
    <row r="55" ht="25" customHeight="1" spans="1:5">
      <c r="A55" s="292">
        <v>50999</v>
      </c>
      <c r="B55" s="293" t="s">
        <v>1168</v>
      </c>
      <c r="C55" s="294">
        <v>24189</v>
      </c>
      <c r="D55" s="270">
        <v>10</v>
      </c>
      <c r="E55" s="296"/>
    </row>
    <row r="56" ht="25" customHeight="1" spans="1:5">
      <c r="A56" s="287">
        <v>510</v>
      </c>
      <c r="B56" s="288" t="s">
        <v>1169</v>
      </c>
      <c r="C56" s="297">
        <f>C57+C58+C59</f>
        <v>22391</v>
      </c>
      <c r="D56" s="297">
        <f>D57+D58+D59</f>
        <v>26</v>
      </c>
      <c r="E56" s="299"/>
    </row>
    <row r="57" ht="25" customHeight="1" spans="1:5">
      <c r="A57" s="292">
        <v>51002</v>
      </c>
      <c r="B57" s="293" t="s">
        <v>1170</v>
      </c>
      <c r="C57" s="294">
        <v>22391</v>
      </c>
      <c r="D57" s="270"/>
      <c r="E57" s="296"/>
    </row>
    <row r="58" ht="25" customHeight="1" spans="1:5">
      <c r="A58" s="292">
        <v>51003</v>
      </c>
      <c r="B58" s="293" t="s">
        <v>1171</v>
      </c>
      <c r="C58" s="294"/>
      <c r="D58" s="270"/>
      <c r="E58" s="296"/>
    </row>
    <row r="59" ht="25" customHeight="1" spans="1:5">
      <c r="A59" s="292">
        <v>51004</v>
      </c>
      <c r="B59" s="293" t="s">
        <v>499</v>
      </c>
      <c r="C59" s="294"/>
      <c r="D59" s="270">
        <v>26</v>
      </c>
      <c r="E59" s="296"/>
    </row>
    <row r="60" ht="25" customHeight="1" spans="1:5">
      <c r="A60" s="287">
        <v>511</v>
      </c>
      <c r="B60" s="288" t="s">
        <v>1172</v>
      </c>
      <c r="C60" s="297">
        <f>C61+C62+C63+C64</f>
        <v>5697</v>
      </c>
      <c r="D60" s="278">
        <v>6573</v>
      </c>
      <c r="E60" s="296"/>
    </row>
    <row r="61" ht="25" customHeight="1" spans="1:5">
      <c r="A61" s="292">
        <v>51101</v>
      </c>
      <c r="B61" s="293" t="s">
        <v>1173</v>
      </c>
      <c r="C61" s="294">
        <v>5697</v>
      </c>
      <c r="D61" s="270">
        <v>6573</v>
      </c>
      <c r="E61" s="296"/>
    </row>
    <row r="62" ht="25" customHeight="1" spans="1:5">
      <c r="A62" s="292">
        <v>51102</v>
      </c>
      <c r="B62" s="293" t="s">
        <v>1174</v>
      </c>
      <c r="C62" s="294"/>
      <c r="D62" s="270"/>
      <c r="E62" s="296"/>
    </row>
    <row r="63" ht="25" customHeight="1" spans="1:5">
      <c r="A63" s="292">
        <v>51103</v>
      </c>
      <c r="B63" s="293" t="s">
        <v>1175</v>
      </c>
      <c r="C63" s="294"/>
      <c r="D63" s="270"/>
      <c r="E63" s="296"/>
    </row>
    <row r="64" ht="25" customHeight="1" spans="1:5">
      <c r="A64" s="292">
        <v>51104</v>
      </c>
      <c r="B64" s="293" t="s">
        <v>1176</v>
      </c>
      <c r="C64" s="294"/>
      <c r="D64" s="270"/>
      <c r="E64" s="296"/>
    </row>
    <row r="65" ht="25" customHeight="1" spans="1:5">
      <c r="A65" s="301">
        <v>599</v>
      </c>
      <c r="B65" s="288" t="s">
        <v>1177</v>
      </c>
      <c r="C65" s="297">
        <f>C66+C67+C68+C69+C70</f>
        <v>38899</v>
      </c>
      <c r="D65" s="278">
        <v>935</v>
      </c>
      <c r="E65" s="296"/>
    </row>
    <row r="66" ht="33" customHeight="1" spans="1:5">
      <c r="A66" s="302">
        <v>59907</v>
      </c>
      <c r="B66" s="293" t="s">
        <v>1178</v>
      </c>
      <c r="C66" s="297"/>
      <c r="D66" s="278"/>
      <c r="E66" s="296"/>
    </row>
    <row r="67" ht="31" customHeight="1" spans="1:5">
      <c r="A67" s="302">
        <v>59908</v>
      </c>
      <c r="B67" s="303" t="s">
        <v>1179</v>
      </c>
      <c r="C67" s="297"/>
      <c r="D67" s="278"/>
      <c r="E67" s="296"/>
    </row>
    <row r="68" ht="25" customHeight="1" spans="1:5">
      <c r="A68" s="302">
        <v>59909</v>
      </c>
      <c r="B68" s="293" t="s">
        <v>1180</v>
      </c>
      <c r="C68" s="294"/>
      <c r="D68" s="270"/>
      <c r="E68" s="296"/>
    </row>
    <row r="69" ht="25" customHeight="1" spans="1:5">
      <c r="A69" s="302">
        <v>59910</v>
      </c>
      <c r="B69" s="293" t="s">
        <v>1181</v>
      </c>
      <c r="C69" s="294"/>
      <c r="D69" s="270"/>
      <c r="E69" s="296"/>
    </row>
    <row r="70" ht="25" customHeight="1" spans="1:5">
      <c r="A70" s="302">
        <v>59999</v>
      </c>
      <c r="B70" s="293" t="s">
        <v>1182</v>
      </c>
      <c r="C70" s="294">
        <v>38899</v>
      </c>
      <c r="D70" s="270">
        <v>935</v>
      </c>
      <c r="E70" s="296"/>
    </row>
    <row r="71" ht="25" customHeight="1" spans="1:5">
      <c r="A71" s="302"/>
      <c r="B71" s="304" t="s">
        <v>1183</v>
      </c>
      <c r="C71" s="304">
        <f>C5+C10+C21+C29+C36+C40+C43+C47+C50+C56+C60+C65</f>
        <v>286279</v>
      </c>
      <c r="D71" s="304">
        <f>D5+D10+D21+D29+D36+D40+D43+D47+D50+D56+D60+D65</f>
        <v>290554</v>
      </c>
      <c r="E71" s="296"/>
    </row>
  </sheetData>
  <sheetProtection formatCells="0" formatColumns="0" formatRows="0"/>
  <mergeCells count="3">
    <mergeCell ref="A1:E1"/>
    <mergeCell ref="A2:E2"/>
    <mergeCell ref="B3:D3"/>
  </mergeCells>
  <printOptions horizontalCentered="1"/>
  <pageMargins left="0.708333333333333" right="0.511805555555556" top="0.354166666666667" bottom="0.314583333333333"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workbookViewId="0">
      <selection activeCell="A2" sqref="A2:B2"/>
    </sheetView>
  </sheetViews>
  <sheetFormatPr defaultColWidth="9.33333333333333" defaultRowHeight="11.25" outlineLevelCol="6"/>
  <cols>
    <col min="1" max="1" width="65.3333333333333" customWidth="1"/>
    <col min="2" max="2" width="41.6666666666667" customWidth="1"/>
  </cols>
  <sheetData>
    <row r="1" ht="21" customHeight="1" spans="1:2">
      <c r="A1" s="271" t="s">
        <v>1184</v>
      </c>
      <c r="B1" s="271"/>
    </row>
    <row r="2" ht="58" customHeight="1" spans="1:2">
      <c r="A2" s="251" t="s">
        <v>1185</v>
      </c>
      <c r="B2" s="251"/>
    </row>
    <row r="3" ht="22" customHeight="1" spans="1:2">
      <c r="A3" s="252"/>
      <c r="B3" s="253" t="s">
        <v>43</v>
      </c>
    </row>
    <row r="4" ht="22" customHeight="1" spans="1:2">
      <c r="A4" s="179" t="s">
        <v>1186</v>
      </c>
      <c r="B4" s="254" t="s">
        <v>1187</v>
      </c>
    </row>
    <row r="5" ht="22" customHeight="1" spans="1:2">
      <c r="A5" s="255" t="s">
        <v>1188</v>
      </c>
      <c r="B5" s="256">
        <f>B6+B7+B8+B9+B10+B11</f>
        <v>3751</v>
      </c>
    </row>
    <row r="6" ht="22" customHeight="1" spans="1:2">
      <c r="A6" s="272" t="s">
        <v>1189</v>
      </c>
      <c r="B6" s="179">
        <v>426</v>
      </c>
    </row>
    <row r="7" ht="22" customHeight="1" spans="1:2">
      <c r="A7" s="272" t="s">
        <v>1190</v>
      </c>
      <c r="B7" s="179">
        <v>690</v>
      </c>
    </row>
    <row r="8" ht="22" customHeight="1" spans="1:7">
      <c r="A8" s="273" t="s">
        <v>1191</v>
      </c>
      <c r="B8" s="179">
        <v>2188</v>
      </c>
      <c r="G8" s="258"/>
    </row>
    <row r="9" ht="22" customHeight="1" spans="1:2">
      <c r="A9" s="273" t="s">
        <v>1192</v>
      </c>
      <c r="B9" s="179">
        <v>1</v>
      </c>
    </row>
    <row r="10" ht="22" customHeight="1" spans="1:2">
      <c r="A10" s="274" t="s">
        <v>1193</v>
      </c>
      <c r="B10" s="179"/>
    </row>
    <row r="11" ht="22" customHeight="1" spans="1:2">
      <c r="A11" s="257" t="s">
        <v>1194</v>
      </c>
      <c r="B11" s="179">
        <v>446</v>
      </c>
    </row>
    <row r="12" ht="22" customHeight="1" spans="1:2">
      <c r="A12" s="255" t="s">
        <v>1195</v>
      </c>
      <c r="B12" s="259">
        <f>SUM(13:42)</f>
        <v>200309</v>
      </c>
    </row>
    <row r="13" ht="22" customHeight="1" spans="1:2">
      <c r="A13" s="273" t="s">
        <v>1196</v>
      </c>
      <c r="B13" s="179">
        <v>3526</v>
      </c>
    </row>
    <row r="14" ht="22" customHeight="1" spans="1:2">
      <c r="A14" s="273" t="s">
        <v>1197</v>
      </c>
      <c r="B14" s="179">
        <v>47089</v>
      </c>
    </row>
    <row r="15" ht="22" customHeight="1" spans="1:2">
      <c r="A15" s="274" t="s">
        <v>1198</v>
      </c>
      <c r="B15" s="179">
        <v>17877</v>
      </c>
    </row>
    <row r="16" ht="22" customHeight="1" spans="1:2">
      <c r="A16" s="273" t="s">
        <v>1199</v>
      </c>
      <c r="B16" s="179">
        <v>11463</v>
      </c>
    </row>
    <row r="17" ht="22" customHeight="1" spans="1:2">
      <c r="A17" s="273" t="s">
        <v>1200</v>
      </c>
      <c r="B17" s="179"/>
    </row>
    <row r="18" ht="22" customHeight="1" spans="1:2">
      <c r="A18" s="275" t="s">
        <v>1201</v>
      </c>
      <c r="B18" s="179">
        <v>61</v>
      </c>
    </row>
    <row r="19" ht="22" customHeight="1" spans="1:2">
      <c r="A19" s="273" t="s">
        <v>1202</v>
      </c>
      <c r="B19" s="179"/>
    </row>
    <row r="20" ht="22" customHeight="1" spans="1:2">
      <c r="A20" s="273" t="s">
        <v>1203</v>
      </c>
      <c r="B20" s="179">
        <v>8411</v>
      </c>
    </row>
    <row r="21" ht="22" customHeight="1" spans="1:2">
      <c r="A21" s="276" t="s">
        <v>1204</v>
      </c>
      <c r="B21" s="179">
        <v>11210</v>
      </c>
    </row>
    <row r="22" ht="22" customHeight="1" spans="1:2">
      <c r="A22" s="276" t="s">
        <v>1205</v>
      </c>
      <c r="B22" s="179">
        <v>200</v>
      </c>
    </row>
    <row r="23" ht="22" customHeight="1" spans="1:2">
      <c r="A23" s="276" t="s">
        <v>1206</v>
      </c>
      <c r="B23" s="179">
        <v>9029</v>
      </c>
    </row>
    <row r="24" ht="22" customHeight="1" spans="1:2">
      <c r="A24" s="276" t="s">
        <v>1207</v>
      </c>
      <c r="B24" s="179">
        <v>13285</v>
      </c>
    </row>
    <row r="25" ht="20" customHeight="1" spans="1:2">
      <c r="A25" s="276" t="s">
        <v>1208</v>
      </c>
      <c r="B25" s="179"/>
    </row>
    <row r="26" ht="22" customHeight="1" spans="1:2">
      <c r="A26" s="273" t="s">
        <v>1209</v>
      </c>
      <c r="B26" s="179">
        <v>723</v>
      </c>
    </row>
    <row r="27" ht="22" customHeight="1" spans="1:2">
      <c r="A27" s="273" t="s">
        <v>1210</v>
      </c>
      <c r="B27" s="179">
        <v>12015</v>
      </c>
    </row>
    <row r="28" ht="22" customHeight="1" spans="1:2">
      <c r="A28" s="273" t="s">
        <v>1211</v>
      </c>
      <c r="B28" s="179">
        <v>36</v>
      </c>
    </row>
    <row r="29" ht="22" customHeight="1" spans="1:2">
      <c r="A29" s="273" t="s">
        <v>1212</v>
      </c>
      <c r="B29" s="179">
        <v>480</v>
      </c>
    </row>
    <row r="30" ht="22" customHeight="1" spans="1:2">
      <c r="A30" s="273" t="s">
        <v>1213</v>
      </c>
      <c r="B30" s="179">
        <v>14877</v>
      </c>
    </row>
    <row r="31" ht="22" customHeight="1" spans="1:2">
      <c r="A31" s="273" t="s">
        <v>1214</v>
      </c>
      <c r="B31" s="179">
        <v>17430</v>
      </c>
    </row>
    <row r="32" ht="22" customHeight="1" spans="1:2">
      <c r="A32" s="273" t="s">
        <v>1215</v>
      </c>
      <c r="B32" s="179">
        <v>1873</v>
      </c>
    </row>
    <row r="33" ht="22" customHeight="1" spans="1:2">
      <c r="A33" s="273" t="s">
        <v>1216</v>
      </c>
      <c r="B33" s="179">
        <v>13726</v>
      </c>
    </row>
    <row r="34" ht="22" customHeight="1" spans="1:2">
      <c r="A34" s="274" t="s">
        <v>1217</v>
      </c>
      <c r="B34" s="179">
        <v>7530</v>
      </c>
    </row>
    <row r="35" ht="22" customHeight="1" spans="1:2">
      <c r="A35" s="273" t="s">
        <v>1218</v>
      </c>
      <c r="B35" s="179"/>
    </row>
    <row r="36" ht="22" customHeight="1" spans="1:2">
      <c r="A36" s="273" t="s">
        <v>1219</v>
      </c>
      <c r="B36" s="264">
        <v>976</v>
      </c>
    </row>
    <row r="37" ht="22" customHeight="1" spans="1:2">
      <c r="A37" s="273" t="s">
        <v>1220</v>
      </c>
      <c r="B37" s="266">
        <v>107</v>
      </c>
    </row>
    <row r="38" ht="22" customHeight="1" spans="1:2">
      <c r="A38" s="273" t="s">
        <v>1221</v>
      </c>
      <c r="B38" s="266">
        <v>520</v>
      </c>
    </row>
    <row r="39" ht="22" customHeight="1" spans="1:2">
      <c r="A39" s="273" t="s">
        <v>1222</v>
      </c>
      <c r="B39" s="266"/>
    </row>
    <row r="40" ht="22" customHeight="1" spans="1:2">
      <c r="A40" s="274" t="s">
        <v>1223</v>
      </c>
      <c r="B40" s="266">
        <v>800</v>
      </c>
    </row>
    <row r="41" ht="22" customHeight="1" spans="1:2">
      <c r="A41" s="274" t="s">
        <v>1224</v>
      </c>
      <c r="B41" s="266">
        <v>6000</v>
      </c>
    </row>
    <row r="42" ht="22" customHeight="1" spans="1:2">
      <c r="A42" s="273" t="s">
        <v>1225</v>
      </c>
      <c r="B42" s="270">
        <v>1065</v>
      </c>
    </row>
    <row r="43" ht="22" customHeight="1" spans="1:2">
      <c r="A43" s="277" t="s">
        <v>1226</v>
      </c>
      <c r="B43" s="278">
        <f>SUM(44:63)</f>
        <v>12654</v>
      </c>
    </row>
    <row r="44" ht="22" customHeight="1" spans="1:2">
      <c r="A44" s="272" t="s">
        <v>1227</v>
      </c>
      <c r="B44" s="270">
        <v>700</v>
      </c>
    </row>
    <row r="45" ht="22" customHeight="1" spans="1:2">
      <c r="A45" s="272" t="s">
        <v>1228</v>
      </c>
      <c r="B45" s="270">
        <v>3</v>
      </c>
    </row>
    <row r="46" ht="19" customHeight="1" spans="1:2">
      <c r="A46" s="272" t="s">
        <v>1229</v>
      </c>
      <c r="B46" s="270">
        <v>60</v>
      </c>
    </row>
    <row r="47" ht="19" customHeight="1" spans="1:2">
      <c r="A47" s="272" t="s">
        <v>1230</v>
      </c>
      <c r="B47" s="270">
        <v>156</v>
      </c>
    </row>
    <row r="48" ht="22" customHeight="1" spans="1:2">
      <c r="A48" s="272" t="s">
        <v>1231</v>
      </c>
      <c r="B48" s="270">
        <v>60</v>
      </c>
    </row>
    <row r="49" ht="22" customHeight="1" spans="1:2">
      <c r="A49" s="272" t="s">
        <v>1232</v>
      </c>
      <c r="B49" s="270">
        <v>417</v>
      </c>
    </row>
    <row r="50" ht="22" customHeight="1" spans="1:2">
      <c r="A50" s="272" t="s">
        <v>1233</v>
      </c>
      <c r="B50" s="270">
        <v>720</v>
      </c>
    </row>
    <row r="51" ht="22" customHeight="1" spans="1:2">
      <c r="A51" s="272" t="s">
        <v>1234</v>
      </c>
      <c r="B51" s="270">
        <v>302</v>
      </c>
    </row>
    <row r="52" ht="22" customHeight="1" spans="1:2">
      <c r="A52" s="272" t="s">
        <v>1235</v>
      </c>
      <c r="B52" s="270">
        <v>2932</v>
      </c>
    </row>
    <row r="53" ht="22" customHeight="1" spans="1:2">
      <c r="A53" s="272" t="s">
        <v>1236</v>
      </c>
      <c r="B53" s="270">
        <v>60</v>
      </c>
    </row>
    <row r="54" ht="19" customHeight="1" spans="1:2">
      <c r="A54" s="272" t="s">
        <v>1237</v>
      </c>
      <c r="B54" s="270">
        <v>4400</v>
      </c>
    </row>
    <row r="55" ht="22" customHeight="1" spans="1:2">
      <c r="A55" s="272" t="s">
        <v>1238</v>
      </c>
      <c r="B55" s="270">
        <v>800</v>
      </c>
    </row>
    <row r="56" ht="20" customHeight="1" spans="1:2">
      <c r="A56" s="272" t="s">
        <v>1239</v>
      </c>
      <c r="B56" s="270">
        <v>160</v>
      </c>
    </row>
    <row r="57" ht="19" customHeight="1" spans="1:2">
      <c r="A57" s="272" t="s">
        <v>1240</v>
      </c>
      <c r="B57" s="270">
        <v>150</v>
      </c>
    </row>
    <row r="58" ht="19" customHeight="1" spans="1:2">
      <c r="A58" s="272" t="s">
        <v>1241</v>
      </c>
      <c r="B58" s="270">
        <v>90</v>
      </c>
    </row>
    <row r="59" ht="22" customHeight="1" spans="1:2">
      <c r="A59" s="272" t="s">
        <v>1242</v>
      </c>
      <c r="B59" s="270">
        <v>500</v>
      </c>
    </row>
    <row r="60" ht="22" customHeight="1" spans="1:2">
      <c r="A60" s="272" t="s">
        <v>1243</v>
      </c>
      <c r="B60" s="270">
        <v>885</v>
      </c>
    </row>
    <row r="61" ht="22" customHeight="1" spans="1:2">
      <c r="A61" s="272" t="s">
        <v>1244</v>
      </c>
      <c r="B61" s="270">
        <v>9</v>
      </c>
    </row>
    <row r="62" ht="22" customHeight="1" spans="1:2">
      <c r="A62" s="272" t="s">
        <v>1245</v>
      </c>
      <c r="B62" s="270">
        <v>240</v>
      </c>
    </row>
    <row r="63" ht="22" customHeight="1" spans="1:2">
      <c r="A63" s="272" t="s">
        <v>1246</v>
      </c>
      <c r="B63" s="270">
        <v>10</v>
      </c>
    </row>
    <row r="64" ht="18" customHeight="1" spans="1:2">
      <c r="A64" s="277" t="s">
        <v>1247</v>
      </c>
      <c r="B64" s="278">
        <f>B5+B12+B43</f>
        <v>216714</v>
      </c>
    </row>
  </sheetData>
  <mergeCells count="2">
    <mergeCell ref="A1:B1"/>
    <mergeCell ref="A2:B2"/>
  </mergeCells>
  <printOptions horizontalCentered="1"/>
  <pageMargins left="0.751388888888889" right="0.751388888888889" top="0.904861111111111" bottom="0.802777777777778"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selection activeCell="A2" sqref="A2:B2"/>
    </sheetView>
  </sheetViews>
  <sheetFormatPr defaultColWidth="9.33333333333333" defaultRowHeight="11.25" outlineLevelCol="6"/>
  <cols>
    <col min="1" max="1" width="65.3333333333333" customWidth="1"/>
    <col min="2" max="2" width="35.3333333333333" customWidth="1"/>
  </cols>
  <sheetData>
    <row r="1" ht="21" customHeight="1" spans="1:2">
      <c r="A1" s="250" t="s">
        <v>1248</v>
      </c>
      <c r="B1" s="250"/>
    </row>
    <row r="2" ht="58" customHeight="1" spans="1:2">
      <c r="A2" s="251" t="s">
        <v>1249</v>
      </c>
      <c r="B2" s="251"/>
    </row>
    <row r="3" ht="22" customHeight="1" spans="1:2">
      <c r="A3" s="252"/>
      <c r="B3" s="253" t="s">
        <v>43</v>
      </c>
    </row>
    <row r="4" ht="22" customHeight="1" spans="1:2">
      <c r="A4" s="179" t="s">
        <v>1186</v>
      </c>
      <c r="B4" s="254" t="s">
        <v>1187</v>
      </c>
    </row>
    <row r="5" ht="22" customHeight="1" spans="1:2">
      <c r="A5" s="255" t="s">
        <v>1188</v>
      </c>
      <c r="B5" s="256">
        <f>B6+B7+B8+B9+B10+B11</f>
        <v>3751</v>
      </c>
    </row>
    <row r="6" ht="22" customHeight="1" spans="1:2">
      <c r="A6" s="257" t="s">
        <v>1250</v>
      </c>
      <c r="B6" s="179">
        <v>426</v>
      </c>
    </row>
    <row r="7" ht="22" customHeight="1" spans="1:2">
      <c r="A7" s="257" t="s">
        <v>1251</v>
      </c>
      <c r="B7" s="179">
        <v>690</v>
      </c>
    </row>
    <row r="8" ht="22" customHeight="1" spans="1:7">
      <c r="A8" s="257" t="s">
        <v>1252</v>
      </c>
      <c r="B8" s="179">
        <v>2188</v>
      </c>
      <c r="G8" s="258"/>
    </row>
    <row r="9" ht="22" customHeight="1" spans="1:2">
      <c r="A9" s="257" t="s">
        <v>1253</v>
      </c>
      <c r="B9" s="179">
        <v>1</v>
      </c>
    </row>
    <row r="10" ht="22" customHeight="1" spans="1:2">
      <c r="A10" s="257" t="s">
        <v>1254</v>
      </c>
      <c r="B10" s="179"/>
    </row>
    <row r="11" ht="22" customHeight="1" spans="1:2">
      <c r="A11" s="257" t="s">
        <v>1194</v>
      </c>
      <c r="B11" s="179">
        <v>446</v>
      </c>
    </row>
    <row r="12" ht="22" customHeight="1" spans="1:2">
      <c r="A12" s="255" t="s">
        <v>1255</v>
      </c>
      <c r="B12" s="259">
        <f>B13+B14+B15+B16+B17+B18+B19+B20+B21+B22+B23+B24+B25+B26+B27+B28+B29+B30+B31+B32+B33+B34+B35+B36+B37</f>
        <v>214408</v>
      </c>
    </row>
    <row r="13" ht="22" customHeight="1" spans="1:2">
      <c r="A13" s="260" t="s">
        <v>1256</v>
      </c>
      <c r="B13" s="179">
        <v>3198</v>
      </c>
    </row>
    <row r="14" ht="22" customHeight="1" spans="1:2">
      <c r="A14" s="261" t="s">
        <v>1257</v>
      </c>
      <c r="B14" s="179">
        <v>39389</v>
      </c>
    </row>
    <row r="15" ht="22" customHeight="1" spans="1:2">
      <c r="A15" s="262" t="s">
        <v>1258</v>
      </c>
      <c r="B15" s="179">
        <v>27663</v>
      </c>
    </row>
    <row r="16" ht="22" customHeight="1" spans="1:2">
      <c r="A16" s="262" t="s">
        <v>1259</v>
      </c>
      <c r="B16" s="179">
        <v>12944</v>
      </c>
    </row>
    <row r="17" ht="22" customHeight="1" spans="1:2">
      <c r="A17" s="262" t="s">
        <v>1260</v>
      </c>
      <c r="B17" s="179"/>
    </row>
    <row r="18" ht="22" customHeight="1" spans="1:2">
      <c r="A18" s="262" t="s">
        <v>1261</v>
      </c>
      <c r="B18" s="179">
        <v>61</v>
      </c>
    </row>
    <row r="19" ht="22" customHeight="1" spans="1:2">
      <c r="A19" s="262" t="s">
        <v>1262</v>
      </c>
      <c r="B19" s="179">
        <v>5607</v>
      </c>
    </row>
    <row r="20" ht="22" customHeight="1" spans="1:2">
      <c r="A20" s="262" t="s">
        <v>1263</v>
      </c>
      <c r="B20" s="179">
        <v>11383</v>
      </c>
    </row>
    <row r="21" ht="22" customHeight="1" spans="1:2">
      <c r="A21" s="262" t="s">
        <v>1264</v>
      </c>
      <c r="B21" s="179">
        <v>200</v>
      </c>
    </row>
    <row r="22" ht="22" customHeight="1" spans="1:2">
      <c r="A22" s="262" t="s">
        <v>1265</v>
      </c>
      <c r="B22" s="179">
        <v>7460</v>
      </c>
    </row>
    <row r="23" ht="22" customHeight="1" spans="1:2">
      <c r="A23" s="262" t="s">
        <v>1266</v>
      </c>
      <c r="B23" s="179"/>
    </row>
    <row r="24" ht="22" customHeight="1" spans="1:2">
      <c r="A24" s="262" t="s">
        <v>1267</v>
      </c>
      <c r="B24" s="179">
        <v>18788</v>
      </c>
    </row>
    <row r="25" ht="20" customHeight="1" spans="1:2">
      <c r="A25" s="263" t="s">
        <v>1268</v>
      </c>
      <c r="B25" s="179">
        <v>933</v>
      </c>
    </row>
    <row r="26" ht="22" customHeight="1" spans="1:2">
      <c r="A26" s="263" t="s">
        <v>1269</v>
      </c>
      <c r="B26" s="179">
        <v>12262</v>
      </c>
    </row>
    <row r="27" ht="22" customHeight="1" spans="1:2">
      <c r="A27" s="263" t="s">
        <v>1270</v>
      </c>
      <c r="B27" s="179">
        <v>23</v>
      </c>
    </row>
    <row r="28" ht="22" customHeight="1" spans="1:2">
      <c r="A28" s="263" t="s">
        <v>1271</v>
      </c>
      <c r="B28" s="179">
        <v>461</v>
      </c>
    </row>
    <row r="29" ht="22" customHeight="1" spans="1:2">
      <c r="A29" s="263" t="s">
        <v>1272</v>
      </c>
      <c r="B29" s="179">
        <v>14803</v>
      </c>
    </row>
    <row r="30" ht="22" customHeight="1" spans="1:2">
      <c r="A30" s="263" t="s">
        <v>1273</v>
      </c>
      <c r="B30" s="179">
        <v>16488</v>
      </c>
    </row>
    <row r="31" ht="22" customHeight="1" spans="1:2">
      <c r="A31" s="263" t="s">
        <v>1274</v>
      </c>
      <c r="B31" s="179">
        <v>1764</v>
      </c>
    </row>
    <row r="32" ht="22" customHeight="1" spans="1:2">
      <c r="A32" s="263" t="s">
        <v>1275</v>
      </c>
      <c r="B32" s="179">
        <v>14817</v>
      </c>
    </row>
    <row r="33" ht="22" customHeight="1" spans="1:2">
      <c r="A33" s="263" t="s">
        <v>1276</v>
      </c>
      <c r="B33" s="179">
        <v>17352</v>
      </c>
    </row>
    <row r="34" ht="22" customHeight="1" spans="1:2">
      <c r="A34" s="263" t="s">
        <v>1277</v>
      </c>
      <c r="B34" s="179">
        <v>2377</v>
      </c>
    </row>
    <row r="35" ht="22" customHeight="1" spans="1:2">
      <c r="A35" s="263" t="s">
        <v>1278</v>
      </c>
      <c r="B35" s="264">
        <v>86</v>
      </c>
    </row>
    <row r="36" ht="22" customHeight="1" spans="1:2">
      <c r="A36" s="265" t="s">
        <v>1279</v>
      </c>
      <c r="B36" s="266">
        <v>7</v>
      </c>
    </row>
    <row r="37" ht="22" customHeight="1" spans="1:2">
      <c r="A37" s="263" t="s">
        <v>1280</v>
      </c>
      <c r="B37" s="266">
        <v>6342</v>
      </c>
    </row>
    <row r="38" ht="22" customHeight="1" spans="1:2">
      <c r="A38" s="267" t="s">
        <v>1281</v>
      </c>
      <c r="B38" s="268">
        <f>B39+B40+B41+B42+B43+B44+B45+B46+B47+B48+B49+B50+B51+B52+B53+B54+B55+B58+B59+B56+B57</f>
        <v>19322</v>
      </c>
    </row>
    <row r="39" ht="22" customHeight="1" spans="1:2">
      <c r="A39" s="269" t="s">
        <v>1282</v>
      </c>
      <c r="B39" s="270">
        <v>322</v>
      </c>
    </row>
    <row r="40" ht="22" customHeight="1" spans="1:2">
      <c r="A40" s="269" t="s">
        <v>1283</v>
      </c>
      <c r="B40" s="270"/>
    </row>
    <row r="41" ht="22" customHeight="1" spans="1:2">
      <c r="A41" s="269" t="s">
        <v>1284</v>
      </c>
      <c r="B41" s="270"/>
    </row>
    <row r="42" ht="19" customHeight="1" spans="1:2">
      <c r="A42" s="269" t="s">
        <v>1285</v>
      </c>
      <c r="B42" s="270">
        <v>231</v>
      </c>
    </row>
    <row r="43" ht="19" customHeight="1" spans="1:2">
      <c r="A43" s="269" t="s">
        <v>1286</v>
      </c>
      <c r="B43" s="270">
        <v>864</v>
      </c>
    </row>
    <row r="44" ht="22" customHeight="1" spans="1:2">
      <c r="A44" s="269" t="s">
        <v>1287</v>
      </c>
      <c r="B44" s="270">
        <v>345</v>
      </c>
    </row>
    <row r="45" ht="22" customHeight="1" spans="1:2">
      <c r="A45" s="269" t="s">
        <v>1288</v>
      </c>
      <c r="B45" s="270">
        <v>726</v>
      </c>
    </row>
    <row r="46" ht="22" customHeight="1" spans="1:2">
      <c r="A46" s="269" t="s">
        <v>1289</v>
      </c>
      <c r="B46" s="270">
        <v>3916</v>
      </c>
    </row>
    <row r="47" ht="22" customHeight="1" spans="1:2">
      <c r="A47" s="269" t="s">
        <v>1290</v>
      </c>
      <c r="B47" s="270">
        <v>1198</v>
      </c>
    </row>
    <row r="48" ht="22" customHeight="1" spans="1:2">
      <c r="A48" s="269" t="s">
        <v>1291</v>
      </c>
      <c r="B48" s="270"/>
    </row>
    <row r="49" ht="22" customHeight="1" spans="1:2">
      <c r="A49" s="269" t="s">
        <v>1292</v>
      </c>
      <c r="B49" s="270">
        <v>854</v>
      </c>
    </row>
    <row r="50" ht="19" customHeight="1" spans="1:2">
      <c r="A50" s="269" t="s">
        <v>1293</v>
      </c>
      <c r="B50" s="270">
        <v>3567</v>
      </c>
    </row>
    <row r="51" ht="22" customHeight="1" spans="1:2">
      <c r="A51" s="269" t="s">
        <v>1294</v>
      </c>
      <c r="B51" s="270">
        <v>3652</v>
      </c>
    </row>
    <row r="52" ht="20" customHeight="1" spans="1:2">
      <c r="A52" s="269" t="s">
        <v>1295</v>
      </c>
      <c r="B52" s="270">
        <v>200</v>
      </c>
    </row>
    <row r="53" ht="19" customHeight="1" spans="1:2">
      <c r="A53" s="269" t="s">
        <v>1296</v>
      </c>
      <c r="B53" s="270">
        <v>560</v>
      </c>
    </row>
    <row r="54" ht="19" customHeight="1" spans="1:2">
      <c r="A54" s="269" t="s">
        <v>1297</v>
      </c>
      <c r="B54" s="270"/>
    </row>
    <row r="55" ht="22" customHeight="1" spans="1:2">
      <c r="A55" s="269" t="s">
        <v>1298</v>
      </c>
      <c r="B55" s="270"/>
    </row>
    <row r="56" ht="22" customHeight="1" spans="1:2">
      <c r="A56" s="269" t="s">
        <v>1299</v>
      </c>
      <c r="B56" s="270">
        <v>450</v>
      </c>
    </row>
    <row r="57" ht="22" customHeight="1" spans="1:2">
      <c r="A57" s="269" t="s">
        <v>1300</v>
      </c>
      <c r="B57" s="270">
        <v>2130</v>
      </c>
    </row>
    <row r="58" ht="22" customHeight="1" spans="1:2">
      <c r="A58" s="269" t="s">
        <v>1301</v>
      </c>
      <c r="B58" s="270">
        <v>87</v>
      </c>
    </row>
    <row r="59" ht="22" customHeight="1" spans="1:2">
      <c r="A59" s="269" t="s">
        <v>1302</v>
      </c>
      <c r="B59" s="270">
        <v>220</v>
      </c>
    </row>
  </sheetData>
  <mergeCells count="2">
    <mergeCell ref="A1:B1"/>
    <mergeCell ref="A2:B2"/>
  </mergeCells>
  <printOptions horizontalCentered="1"/>
  <pageMargins left="0.751388888888889" right="0.751388888888889" top="0.904861111111111" bottom="0.802777777777778"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2" sqref="A2:E2"/>
    </sheetView>
  </sheetViews>
  <sheetFormatPr defaultColWidth="9.33333333333333" defaultRowHeight="11.25" outlineLevelCol="4"/>
  <cols>
    <col min="1" max="1" width="44.3333333333333" customWidth="1"/>
    <col min="2" max="2" width="23" customWidth="1"/>
    <col min="3" max="3" width="23.1666666666667" customWidth="1"/>
    <col min="4" max="4" width="22.6666666666667" customWidth="1"/>
    <col min="5" max="5" width="22.8333333333333" customWidth="1"/>
  </cols>
  <sheetData>
    <row r="1" ht="29" customHeight="1" spans="1:5">
      <c r="A1" s="72" t="s">
        <v>1303</v>
      </c>
      <c r="B1" s="72"/>
      <c r="C1" s="72"/>
      <c r="D1" s="72"/>
      <c r="E1" s="72"/>
    </row>
    <row r="2" ht="30" customHeight="1" spans="1:5">
      <c r="A2" s="2" t="s">
        <v>1304</v>
      </c>
      <c r="B2" s="2"/>
      <c r="C2" s="2"/>
      <c r="D2" s="2"/>
      <c r="E2" s="2"/>
    </row>
    <row r="3" ht="30" customHeight="1" spans="1:5">
      <c r="A3" s="248" t="s">
        <v>1305</v>
      </c>
      <c r="B3" s="248"/>
      <c r="C3" s="248"/>
      <c r="D3" s="248"/>
      <c r="E3" s="248"/>
    </row>
    <row r="4" ht="25" customHeight="1" spans="1:5">
      <c r="A4" s="8" t="s">
        <v>1306</v>
      </c>
      <c r="B4" s="8" t="s">
        <v>1307</v>
      </c>
      <c r="C4" s="8" t="s">
        <v>1308</v>
      </c>
      <c r="D4" s="8" t="s">
        <v>1309</v>
      </c>
      <c r="E4" s="8" t="s">
        <v>1310</v>
      </c>
    </row>
    <row r="5" ht="25" customHeight="1" spans="1:5">
      <c r="A5" s="249" t="s">
        <v>1311</v>
      </c>
      <c r="B5" s="8"/>
      <c r="C5" s="8"/>
      <c r="D5" s="8"/>
      <c r="E5" s="8"/>
    </row>
    <row r="6" ht="25" customHeight="1" spans="1:5">
      <c r="A6" s="249" t="s">
        <v>1312</v>
      </c>
      <c r="B6" s="8"/>
      <c r="C6" s="8"/>
      <c r="D6" s="8"/>
      <c r="E6" s="8"/>
    </row>
    <row r="7" ht="25" customHeight="1" spans="1:5">
      <c r="A7" s="249" t="s">
        <v>1313</v>
      </c>
      <c r="B7" s="8"/>
      <c r="C7" s="8"/>
      <c r="D7" s="8"/>
      <c r="E7" s="8"/>
    </row>
    <row r="8" ht="25" customHeight="1" spans="1:5">
      <c r="A8" s="249" t="s">
        <v>1314</v>
      </c>
      <c r="B8" s="8"/>
      <c r="C8" s="8"/>
      <c r="D8" s="8"/>
      <c r="E8" s="8"/>
    </row>
    <row r="9" ht="25" customHeight="1" spans="1:5">
      <c r="A9" s="249" t="s">
        <v>1315</v>
      </c>
      <c r="B9" s="8"/>
      <c r="C9" s="8"/>
      <c r="D9" s="8"/>
      <c r="E9" s="8"/>
    </row>
    <row r="10" ht="25" customHeight="1" spans="1:5">
      <c r="A10" s="249" t="s">
        <v>1316</v>
      </c>
      <c r="B10" s="8"/>
      <c r="C10" s="8"/>
      <c r="D10" s="8"/>
      <c r="E10" s="8"/>
    </row>
    <row r="11" ht="25" customHeight="1" spans="1:5">
      <c r="A11" s="249" t="s">
        <v>1317</v>
      </c>
      <c r="B11" s="8"/>
      <c r="C11" s="8"/>
      <c r="D11" s="8"/>
      <c r="E11" s="8"/>
    </row>
    <row r="12" ht="25" customHeight="1" spans="1:5">
      <c r="A12" s="249" t="s">
        <v>1318</v>
      </c>
      <c r="B12" s="8"/>
      <c r="C12" s="8"/>
      <c r="D12" s="8"/>
      <c r="E12" s="8"/>
    </row>
    <row r="13" ht="25" customHeight="1" spans="1:5">
      <c r="A13" s="249" t="s">
        <v>1319</v>
      </c>
      <c r="B13" s="8"/>
      <c r="C13" s="8"/>
      <c r="D13" s="8"/>
      <c r="E13" s="8"/>
    </row>
    <row r="14" ht="25" customHeight="1" spans="1:5">
      <c r="A14" s="249" t="s">
        <v>1320</v>
      </c>
      <c r="B14" s="8"/>
      <c r="C14" s="8"/>
      <c r="D14" s="8"/>
      <c r="E14" s="8"/>
    </row>
    <row r="15" ht="25" customHeight="1" spans="1:5">
      <c r="A15" s="249" t="s">
        <v>1321</v>
      </c>
      <c r="B15" s="8"/>
      <c r="C15" s="8"/>
      <c r="D15" s="8"/>
      <c r="E15" s="8"/>
    </row>
    <row r="16" ht="25" customHeight="1" spans="1:5">
      <c r="A16" s="249" t="s">
        <v>1322</v>
      </c>
      <c r="B16" s="8"/>
      <c r="C16" s="8"/>
      <c r="D16" s="8"/>
      <c r="E16" s="8"/>
    </row>
    <row r="17" ht="25" customHeight="1" spans="1:5">
      <c r="A17" s="249" t="s">
        <v>1323</v>
      </c>
      <c r="B17" s="8"/>
      <c r="C17" s="8"/>
      <c r="D17" s="8"/>
      <c r="E17" s="8"/>
    </row>
    <row r="18" ht="25" customHeight="1" spans="1:5">
      <c r="A18" s="8" t="s">
        <v>1310</v>
      </c>
      <c r="B18" s="8">
        <v>0</v>
      </c>
      <c r="C18" s="8">
        <v>0</v>
      </c>
      <c r="D18" s="8">
        <v>0</v>
      </c>
      <c r="E18" s="8">
        <v>0</v>
      </c>
    </row>
    <row r="19" ht="21" customHeight="1" spans="1:5">
      <c r="A19" s="1" t="s">
        <v>1324</v>
      </c>
      <c r="B19" s="1"/>
      <c r="C19" s="1"/>
      <c r="D19" s="1"/>
      <c r="E19" s="1"/>
    </row>
  </sheetData>
  <mergeCells count="4">
    <mergeCell ref="A1:E1"/>
    <mergeCell ref="A2:E2"/>
    <mergeCell ref="A3:E3"/>
    <mergeCell ref="A19:E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28</vt:i4>
      </vt:variant>
    </vt:vector>
  </HeadingPairs>
  <TitlesOfParts>
    <vt:vector size="28" baseType="lpstr">
      <vt:lpstr>目录 </vt:lpstr>
      <vt:lpstr>城步县2023年一般公共预算收入预算表</vt:lpstr>
      <vt:lpstr>城步县2023年县本级一般公共预算收入预算表</vt:lpstr>
      <vt:lpstr>城步县2023年一般公共预算支出预算表（按功能分类）</vt:lpstr>
      <vt:lpstr>城步县2023年县本级一般公共预算支出预算表（按功能分类）</vt:lpstr>
      <vt:lpstr>城步县2023年县本级一般公共财政基本支出预算表(按经济分类）</vt:lpstr>
      <vt:lpstr>城步县2023年一般公共税收返还和转移支付预算表</vt:lpstr>
      <vt:lpstr>城步县2023年一般公共税收返还和转移支付预算表 (按地区分类</vt:lpstr>
      <vt:lpstr>城步县2023年一般公共预算税收返还和转移支付预算表（分乡镇）</vt:lpstr>
      <vt:lpstr>城步县2023年政府一般债务限额和余额情况表</vt:lpstr>
      <vt:lpstr>城步县2023年政府性基金预算收支平衡表</vt:lpstr>
      <vt:lpstr>城步县2023年政府性基金收入预算表</vt:lpstr>
      <vt:lpstr>城步县2023年政府性基金预算支出预算表</vt:lpstr>
      <vt:lpstr>城步县2023年县本级政府性基金支出预算表 </vt:lpstr>
      <vt:lpstr>城步县2023年政府性基金转移支付表</vt:lpstr>
      <vt:lpstr>城步县2023年政府性基金转移支付表 (按地区分类)</vt:lpstr>
      <vt:lpstr>城步县2023年政府专项债务限额和余额情况表</vt:lpstr>
      <vt:lpstr>城步县2023年国有资本经营预算收支平衡表</vt:lpstr>
      <vt:lpstr>城步县2023年国有资本经营预算收入预算表</vt:lpstr>
      <vt:lpstr>城步县2023年国有资本经营预算支出预算表</vt:lpstr>
      <vt:lpstr>城步县2023年县本级国有资本经营预算支出表</vt:lpstr>
      <vt:lpstr>城步县2023年对下安排转移支付国有资本经营预算转移支付表</vt:lpstr>
      <vt:lpstr>城步县2023年社会保险基金收入预算表  </vt:lpstr>
      <vt:lpstr>城步县2023年社会保险基金支出预算表  </vt:lpstr>
      <vt:lpstr>城步县2023年县级公共财政拨款“三公经费”预算表</vt:lpstr>
      <vt:lpstr>城步县2023年地方政府债务限额和余额情况表</vt:lpstr>
      <vt:lpstr>城步县2023年新增地方一般债券资金分配情况表</vt:lpstr>
      <vt:lpstr>城步县2023年新增地方专项债券资金分配情况表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安。。然。</cp:lastModifiedBy>
  <dcterms:created xsi:type="dcterms:W3CDTF">2013-07-01T05:47:00Z</dcterms:created>
  <cp:lastPrinted>2021-05-16T12:29:00Z</cp:lastPrinted>
  <dcterms:modified xsi:type="dcterms:W3CDTF">2024-10-17T02:48:22Z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2052-12.1.0.17827</vt:lpwstr>
  </property>
  <property fmtid="{D5CDD505-2E9C-101B-9397-08002B2CF9AE}" pid="4" name="ICV">
    <vt:lpwstr>64CA4B00F1894FC09FFB36C8AD14CCF4_13</vt:lpwstr>
  </property>
</Properties>
</file>