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865" tabRatio="952" firstSheet="1" activeTab="22"/>
  </bookViews>
  <sheets>
    <sheet name="目录 " sheetId="1" state="hidden" r:id="rId1"/>
    <sheet name="城步县2021年一般公共预算收入预算表" sheetId="33" r:id="rId2"/>
    <sheet name="城步县2021年县本级一般公共预算收入预算表" sheetId="34" r:id="rId3"/>
    <sheet name="城步县2021年一般公共预算支出预算表" sheetId="30" r:id="rId4"/>
    <sheet name="城步县2021年县本级一般公共预算支出预算表" sheetId="35" r:id="rId5"/>
    <sheet name="城步县2021年县本级一般公共财政基本支出预算表" sheetId="7" r:id="rId6"/>
    <sheet name="城步县2021年一般公共税收返还和转移支付预算表" sheetId="42" r:id="rId7"/>
    <sheet name="城步县2021年一般公共税收返还和转移支付预算表 (按地区分类" sheetId="48" r:id="rId8"/>
    <sheet name="城步县2021年县级公共财政拨款“三公经费”预算表" sheetId="43" r:id="rId9"/>
    <sheet name="城步县2021年政府性基金预算收入预算表" sheetId="11" r:id="rId10"/>
    <sheet name="城步县2021年政府性基金支出预算表" sheetId="12" r:id="rId11"/>
    <sheet name="城步县2021年县本级政府性基金支出预算表 " sheetId="44" r:id="rId12"/>
    <sheet name="城步县2021年政府性基金转移支付表" sheetId="45" r:id="rId13"/>
    <sheet name="城步县2021年政府性基金转移支付表 (按地区分类)" sheetId="49" r:id="rId14"/>
    <sheet name="城步县2021年国有资本经营收入预算表" sheetId="41" r:id="rId15"/>
    <sheet name="城步县2021年国有资本经营支出预算表" sheetId="40" r:id="rId16"/>
    <sheet name="城步县2021年县本级国有资本经营支出预算表 " sheetId="51" r:id="rId17"/>
    <sheet name="城步县2021年对下安排转移支付国有资本经营预算转移支付表" sheetId="54" r:id="rId18"/>
    <sheet name="城步县2021年社会保险基金收入预算表 " sheetId="53" r:id="rId19"/>
    <sheet name="城步县2021年社会保险基金支出预算表 " sheetId="52" r:id="rId20"/>
    <sheet name="城步县2020年政府一般债务限额和余额情况表" sheetId="37" r:id="rId21"/>
    <sheet name="城步县2020年政府专项债务限额和余额情况表" sheetId="36" r:id="rId22"/>
    <sheet name="城步县2020年政府债务还本付息情况表" sheetId="55" r:id="rId23"/>
  </sheets>
  <definedNames>
    <definedName name="_xlnm.Print_Area">#N/A</definedName>
    <definedName name="_xlnm.Print_Titles" localSheetId="5">城步县2021年县本级一般公共财政基本支出预算表!$1:$4</definedName>
    <definedName name="_xlnm.Print_Titles" localSheetId="9">城步县2021年政府性基金预算收入预算表!$1:$4</definedName>
    <definedName name="_xlnm.Print_Titles" localSheetId="10">城步县2021年政府性基金支出预算表!$1:$4</definedName>
    <definedName name="_xlnm.Print_Titles">#N/A</definedName>
    <definedName name="地区名称">#REF!</definedName>
    <definedName name="_xlnm.Print_Titles" localSheetId="11">'城步县2021年县本级政府性基金支出预算表 '!$1:$4</definedName>
    <definedName name="_xlnm.Print_Titles" localSheetId="1">城步县2021年一般公共预算收入预算表!$2:$4</definedName>
    <definedName name="_xlnm.Print_Titles" localSheetId="2">城步县2021年县本级一般公共预算收入预算表!$2:$3</definedName>
    <definedName name="_xlnm.Print_Titles" localSheetId="3">城步县2021年一般公共预算支出预算表!$2:$4</definedName>
    <definedName name="_xlnm.Print_Titles" localSheetId="4">城步县2021年县本级一般公共预算支出预算表!$2:$4</definedName>
    <definedName name="_xlnm.Print_Titles" localSheetId="6">城步县2021年一般公共税收返还和转移支付预算表!$2:$4</definedName>
    <definedName name="_xlnm.Print_Titles" localSheetId="12">城步县2021年政府性基金转移支付表!$2:$4</definedName>
    <definedName name="_xlnm.Print_Titles" localSheetId="7">'城步县2021年一般公共税收返还和转移支付预算表 (按地区分类'!$2:$4</definedName>
    <definedName name="_xlnm.Print_Titles" localSheetId="13">'城步县2021年政府性基金转移支付表 (按地区分类)'!$2:$4</definedName>
  </definedNames>
  <calcPr calcId="144525"/>
</workbook>
</file>

<file path=xl/sharedStrings.xml><?xml version="1.0" encoding="utf-8"?>
<sst xmlns="http://schemas.openxmlformats.org/spreadsheetml/2006/main" count="3239" uniqueCount="1420">
  <si>
    <r>
      <rPr>
        <sz val="11"/>
        <rFont val="宋体"/>
        <charset val="134"/>
      </rPr>
      <t>附件</t>
    </r>
    <r>
      <rPr>
        <sz val="11"/>
        <rFont val="Times New Roman"/>
        <charset val="134"/>
      </rPr>
      <t>1</t>
    </r>
  </si>
  <si>
    <t>政府预算草案报表目录</t>
  </si>
  <si>
    <r>
      <rPr>
        <b/>
        <sz val="11"/>
        <rFont val="宋体"/>
        <charset val="134"/>
      </rPr>
      <t>表号</t>
    </r>
  </si>
  <si>
    <r>
      <rPr>
        <b/>
        <sz val="11"/>
        <rFont val="宋体"/>
        <charset val="134"/>
      </rPr>
      <t>表名</t>
    </r>
  </si>
  <si>
    <r>
      <rPr>
        <sz val="11"/>
        <rFont val="宋体"/>
        <charset val="134"/>
      </rPr>
      <t>附表</t>
    </r>
    <r>
      <rPr>
        <sz val="11"/>
        <rFont val="Times New Roman"/>
        <charset val="134"/>
      </rPr>
      <t>1-1</t>
    </r>
  </si>
  <si>
    <t>一般公共预算收入预算表</t>
  </si>
  <si>
    <r>
      <rPr>
        <sz val="11"/>
        <rFont val="宋体"/>
        <charset val="134"/>
      </rPr>
      <t>第一部分</t>
    </r>
    <r>
      <rPr>
        <sz val="11"/>
        <rFont val="Times New Roman"/>
        <charset val="134"/>
      </rPr>
      <t>:</t>
    </r>
    <r>
      <rPr>
        <sz val="11"/>
        <rFont val="宋体"/>
        <charset val="134"/>
      </rPr>
      <t>一般公共预算</t>
    </r>
  </si>
  <si>
    <r>
      <rPr>
        <sz val="11"/>
        <rFont val="宋体"/>
        <charset val="134"/>
      </rPr>
      <t>附表</t>
    </r>
    <r>
      <rPr>
        <sz val="11"/>
        <rFont val="Times New Roman"/>
        <charset val="134"/>
      </rPr>
      <t>1-2</t>
    </r>
  </si>
  <si>
    <t>一般公共预算支出预算表</t>
  </si>
  <si>
    <r>
      <rPr>
        <sz val="11"/>
        <rFont val="宋体"/>
        <charset val="134"/>
      </rPr>
      <t>附表</t>
    </r>
    <r>
      <rPr>
        <sz val="11"/>
        <rFont val="Times New Roman"/>
        <charset val="134"/>
      </rPr>
      <t>1-3</t>
    </r>
  </si>
  <si>
    <t>一般公共预算本级支出预算表</t>
  </si>
  <si>
    <r>
      <rPr>
        <sz val="11"/>
        <rFont val="宋体"/>
        <charset val="134"/>
      </rPr>
      <t>附表</t>
    </r>
    <r>
      <rPr>
        <sz val="11"/>
        <rFont val="Times New Roman"/>
        <charset val="134"/>
      </rPr>
      <t>1-4</t>
    </r>
  </si>
  <si>
    <t>一般公共预算基本支出预算表</t>
  </si>
  <si>
    <r>
      <rPr>
        <sz val="11"/>
        <rFont val="宋体"/>
        <charset val="134"/>
      </rPr>
      <t>附表</t>
    </r>
    <r>
      <rPr>
        <sz val="11"/>
        <rFont val="Times New Roman"/>
        <charset val="134"/>
      </rPr>
      <t>1-5</t>
    </r>
  </si>
  <si>
    <t>一般公共预算对下税收返还和转移支付预算分项目表</t>
  </si>
  <si>
    <r>
      <rPr>
        <sz val="11"/>
        <rFont val="宋体"/>
        <charset val="134"/>
      </rPr>
      <t>附表</t>
    </r>
    <r>
      <rPr>
        <sz val="11"/>
        <rFont val="Times New Roman"/>
        <charset val="134"/>
      </rPr>
      <t>1-6</t>
    </r>
  </si>
  <si>
    <t>一般公共预算对下税收返还和转移支付预算分地区表</t>
  </si>
  <si>
    <r>
      <rPr>
        <sz val="11"/>
        <rFont val="宋体"/>
        <charset val="134"/>
      </rPr>
      <t>附表</t>
    </r>
    <r>
      <rPr>
        <sz val="11"/>
        <rFont val="Times New Roman"/>
        <charset val="134"/>
      </rPr>
      <t>1-7</t>
    </r>
  </si>
  <si>
    <t>政府性基金收入预算表</t>
  </si>
  <si>
    <r>
      <rPr>
        <sz val="11"/>
        <rFont val="宋体"/>
        <charset val="134"/>
      </rPr>
      <t>第二部分</t>
    </r>
    <r>
      <rPr>
        <sz val="11"/>
        <rFont val="Times New Roman"/>
        <charset val="134"/>
      </rPr>
      <t>:</t>
    </r>
    <r>
      <rPr>
        <sz val="11"/>
        <rFont val="宋体"/>
        <charset val="134"/>
      </rPr>
      <t>政府性基金预算</t>
    </r>
  </si>
  <si>
    <r>
      <rPr>
        <sz val="11"/>
        <rFont val="宋体"/>
        <charset val="134"/>
      </rPr>
      <t>附表</t>
    </r>
    <r>
      <rPr>
        <sz val="11"/>
        <rFont val="Times New Roman"/>
        <charset val="134"/>
      </rPr>
      <t>1-8</t>
    </r>
  </si>
  <si>
    <t>政府性基金支出预算表</t>
  </si>
  <si>
    <r>
      <rPr>
        <sz val="11"/>
        <rFont val="宋体"/>
        <charset val="134"/>
      </rPr>
      <t>附表</t>
    </r>
    <r>
      <rPr>
        <sz val="11"/>
        <rFont val="Times New Roman"/>
        <charset val="134"/>
      </rPr>
      <t>1-9</t>
    </r>
  </si>
  <si>
    <t>政府性基金本级支出预算表</t>
  </si>
  <si>
    <r>
      <rPr>
        <sz val="11"/>
        <rFont val="宋体"/>
        <charset val="134"/>
      </rPr>
      <t>附表</t>
    </r>
    <r>
      <rPr>
        <sz val="11"/>
        <rFont val="Times New Roman"/>
        <charset val="134"/>
      </rPr>
      <t>1-10</t>
    </r>
  </si>
  <si>
    <t>政府性基金转移支付预算分项目表</t>
  </si>
  <si>
    <r>
      <rPr>
        <sz val="11"/>
        <rFont val="宋体"/>
        <charset val="134"/>
      </rPr>
      <t>附表</t>
    </r>
    <r>
      <rPr>
        <sz val="11"/>
        <rFont val="Times New Roman"/>
        <charset val="134"/>
      </rPr>
      <t>1-11</t>
    </r>
  </si>
  <si>
    <t>政府性基金转移支付预算分地区表</t>
  </si>
  <si>
    <r>
      <rPr>
        <sz val="11"/>
        <rFont val="宋体"/>
        <charset val="134"/>
      </rPr>
      <t>附表</t>
    </r>
    <r>
      <rPr>
        <sz val="11"/>
        <rFont val="Times New Roman"/>
        <charset val="134"/>
      </rPr>
      <t>1-12</t>
    </r>
  </si>
  <si>
    <t>国有资本经营收入预算表</t>
  </si>
  <si>
    <r>
      <rPr>
        <sz val="11"/>
        <rFont val="宋体"/>
        <charset val="134"/>
      </rPr>
      <t>第三部分</t>
    </r>
    <r>
      <rPr>
        <sz val="11"/>
        <rFont val="Times New Roman"/>
        <charset val="134"/>
      </rPr>
      <t>:</t>
    </r>
    <r>
      <rPr>
        <sz val="11"/>
        <rFont val="宋体"/>
        <charset val="134"/>
      </rPr>
      <t>国有资本经营预算</t>
    </r>
  </si>
  <si>
    <r>
      <rPr>
        <sz val="11"/>
        <rFont val="宋体"/>
        <charset val="134"/>
      </rPr>
      <t>附表</t>
    </r>
    <r>
      <rPr>
        <sz val="11"/>
        <rFont val="Times New Roman"/>
        <charset val="134"/>
      </rPr>
      <t>1-13</t>
    </r>
  </si>
  <si>
    <t>国有资本经营支出预算表</t>
  </si>
  <si>
    <r>
      <rPr>
        <sz val="11"/>
        <rFont val="宋体"/>
        <charset val="134"/>
      </rPr>
      <t>附表</t>
    </r>
    <r>
      <rPr>
        <sz val="11"/>
        <rFont val="Times New Roman"/>
        <charset val="134"/>
      </rPr>
      <t>1-14</t>
    </r>
  </si>
  <si>
    <t>社会保险基金收入预算表</t>
  </si>
  <si>
    <r>
      <rPr>
        <sz val="11"/>
        <rFont val="宋体"/>
        <charset val="134"/>
      </rPr>
      <t>第四部分</t>
    </r>
    <r>
      <rPr>
        <sz val="11"/>
        <rFont val="Times New Roman"/>
        <charset val="134"/>
      </rPr>
      <t>:</t>
    </r>
    <r>
      <rPr>
        <sz val="11"/>
        <rFont val="宋体"/>
        <charset val="134"/>
      </rPr>
      <t>社会保险基金预算</t>
    </r>
  </si>
  <si>
    <r>
      <rPr>
        <sz val="11"/>
        <rFont val="宋体"/>
        <charset val="134"/>
      </rPr>
      <t>附表</t>
    </r>
    <r>
      <rPr>
        <sz val="11"/>
        <rFont val="Times New Roman"/>
        <charset val="134"/>
      </rPr>
      <t>1-15</t>
    </r>
  </si>
  <si>
    <t>社会保险基金支出预算表</t>
  </si>
  <si>
    <r>
      <rPr>
        <sz val="11"/>
        <rFont val="宋体"/>
        <charset val="134"/>
      </rPr>
      <t>附表</t>
    </r>
    <r>
      <rPr>
        <sz val="11"/>
        <rFont val="Times New Roman"/>
        <charset val="134"/>
      </rPr>
      <t>1-16</t>
    </r>
  </si>
  <si>
    <t>地方政府一般债务和专项债务限额和余额情况表</t>
  </si>
  <si>
    <r>
      <rPr>
        <sz val="11"/>
        <rFont val="宋体"/>
        <charset val="134"/>
      </rPr>
      <t>第五部分：地方政府债务情况</t>
    </r>
  </si>
  <si>
    <t>附件一：</t>
  </si>
  <si>
    <t>城步县2021年一般公共预算收入预算表</t>
  </si>
  <si>
    <t>单位：万元</t>
  </si>
  <si>
    <t>收入项目</t>
  </si>
  <si>
    <r>
      <rPr>
        <sz val="12"/>
        <color indexed="8"/>
        <rFont val="宋体"/>
        <charset val="134"/>
      </rPr>
      <t>2</t>
    </r>
    <r>
      <rPr>
        <sz val="12"/>
        <color indexed="8"/>
        <rFont val="宋体"/>
        <charset val="134"/>
      </rPr>
      <t>021</t>
    </r>
    <r>
      <rPr>
        <sz val="12"/>
        <color indexed="8"/>
        <rFont val="宋体"/>
        <charset val="134"/>
      </rPr>
      <t>年预算数</t>
    </r>
  </si>
  <si>
    <t>一、县级公共财政收入</t>
  </si>
  <si>
    <t>（一）税收收入</t>
  </si>
  <si>
    <t>1.增值税</t>
  </si>
  <si>
    <t>2.营业税</t>
  </si>
  <si>
    <t>3.企业所得税</t>
  </si>
  <si>
    <t>4.个人所得税</t>
  </si>
  <si>
    <r>
      <rPr>
        <sz val="12"/>
        <rFont val="宋体"/>
        <charset val="134"/>
      </rPr>
      <t>5.</t>
    </r>
    <r>
      <rPr>
        <sz val="11"/>
        <color indexed="8"/>
        <rFont val="宋体"/>
        <charset val="134"/>
      </rPr>
      <t>资源税</t>
    </r>
  </si>
  <si>
    <t>6.城市维护建设税</t>
  </si>
  <si>
    <t>7.房产税</t>
  </si>
  <si>
    <t>8.印花税</t>
  </si>
  <si>
    <r>
      <rPr>
        <sz val="12"/>
        <rFont val="宋体"/>
        <charset val="134"/>
      </rPr>
      <t>9.</t>
    </r>
    <r>
      <rPr>
        <sz val="11"/>
        <color indexed="8"/>
        <rFont val="宋体"/>
        <charset val="134"/>
      </rPr>
      <t>城镇土地使用税</t>
    </r>
  </si>
  <si>
    <t>11.土地增值税</t>
  </si>
  <si>
    <t>12.车船税</t>
  </si>
  <si>
    <t>13.耕地占用税</t>
  </si>
  <si>
    <t>14.契税</t>
  </si>
  <si>
    <t>15.烟叶税</t>
  </si>
  <si>
    <t>16.环境保护税</t>
  </si>
  <si>
    <t>(二)非税收入</t>
  </si>
  <si>
    <t>1.专项收入</t>
  </si>
  <si>
    <t>2.行政事业性收费</t>
  </si>
  <si>
    <t>3.罚没收入</t>
  </si>
  <si>
    <t>4.国有资源（资产）有偿使用收入</t>
  </si>
  <si>
    <t>5.捐赠收入</t>
  </si>
  <si>
    <t>6.政府住房基金收入</t>
  </si>
  <si>
    <t>7.其他收入</t>
  </si>
  <si>
    <t>二、上划中央收入</t>
  </si>
  <si>
    <t>2.消费税</t>
  </si>
  <si>
    <t>5.营业税</t>
  </si>
  <si>
    <t>三、上划省级收入</t>
  </si>
  <si>
    <t>2.企业所得税</t>
  </si>
  <si>
    <t>3.个人所得税</t>
  </si>
  <si>
    <t>4.资源税</t>
  </si>
  <si>
    <t>5.城镇土地使用税</t>
  </si>
  <si>
    <t>6.环境保护税</t>
  </si>
  <si>
    <t>全县公共财政收入合计</t>
  </si>
  <si>
    <t>附件二：</t>
  </si>
  <si>
    <t>城步县2021年县本级一般公共预算收入预算表</t>
  </si>
  <si>
    <t xml:space="preserve">                       单位：万元</t>
  </si>
  <si>
    <t>附件三：</t>
  </si>
  <si>
    <t>城步县2021年一般公共预算支出预算表</t>
  </si>
  <si>
    <t xml:space="preserve">                                         （按功能分类）</t>
  </si>
  <si>
    <t>项目</t>
  </si>
  <si>
    <t>上年决算（执行)数</t>
  </si>
  <si>
    <t>本年预算数</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</si>
  <si>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</si>
  <si>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</si>
  <si>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</si>
  <si>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</si>
  <si>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</si>
  <si>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</si>
  <si>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</si>
  <si>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</si>
  <si>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</si>
  <si>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</si>
  <si>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</si>
  <si>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</si>
  <si>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</si>
  <si>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</si>
  <si>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</si>
  <si>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</si>
  <si>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</si>
  <si>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</si>
  <si>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</si>
  <si>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</si>
  <si>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</si>
  <si>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</si>
  <si>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</si>
  <si>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</si>
  <si>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</si>
  <si>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</si>
  <si>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</si>
  <si>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</si>
  <si>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</si>
  <si>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</si>
  <si>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</si>
  <si>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</si>
  <si>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</si>
  <si>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</si>
  <si>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</si>
  <si>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</si>
  <si>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</si>
  <si>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</si>
  <si>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</si>
  <si>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</si>
  <si>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</si>
  <si>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</si>
  <si>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</si>
  <si>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</si>
  <si>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</si>
  <si>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</si>
  <si>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</si>
  <si>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</si>
  <si>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</si>
  <si>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</si>
  <si>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</si>
  <si>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</si>
  <si>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</si>
  <si>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</si>
  <si>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</si>
  <si>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</si>
  <si>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</si>
  <si>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</si>
  <si>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</si>
  <si>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</si>
  <si>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</si>
  <si>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</si>
  <si>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</si>
  <si>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</si>
  <si>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</si>
  <si>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</si>
  <si>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</si>
  <si>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</si>
  <si>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</si>
  <si>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</si>
  <si>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</si>
  <si>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</si>
  <si>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</si>
  <si>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</si>
  <si>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</si>
  <si>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</si>
  <si>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</si>
  <si>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</si>
  <si>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</si>
  <si>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</si>
  <si>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</si>
  <si>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</si>
  <si>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</si>
  <si>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</si>
  <si>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</si>
  <si>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</si>
  <si>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</si>
  <si>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</si>
  <si>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</si>
  <si>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</si>
  <si>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</si>
  <si>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</si>
  <si>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</si>
  <si>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</si>
  <si>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</si>
  <si>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</si>
  <si>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</si>
  <si>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</si>
  <si>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</si>
  <si>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</si>
  <si>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</si>
  <si>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</si>
  <si>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</si>
  <si>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</si>
  <si>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</si>
  <si>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</si>
  <si>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</si>
  <si>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</si>
  <si>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</si>
  <si>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</si>
  <si>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</si>
  <si>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</si>
  <si>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</si>
  <si>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</si>
  <si>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</si>
  <si>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</si>
  <si>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</si>
  <si>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</si>
  <si>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</si>
  <si>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</si>
  <si>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</si>
  <si>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</si>
  <si>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</si>
  <si>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</si>
  <si>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</si>
  <si>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</si>
  <si>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</si>
  <si>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</si>
  <si>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</si>
  <si>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</si>
  <si>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</si>
  <si>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</si>
  <si>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</si>
  <si>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</si>
  <si>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</si>
  <si>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</si>
  <si>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</si>
  <si>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</si>
  <si>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</si>
  <si>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</si>
  <si>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</si>
  <si>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</si>
  <si>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</si>
  <si>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</si>
  <si>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</si>
  <si>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</si>
  <si>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</si>
  <si>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</si>
  <si>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</si>
  <si>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</si>
  <si>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</si>
  <si>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</si>
  <si>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</si>
  <si>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</si>
  <si>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</si>
  <si>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</si>
  <si>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</si>
  <si>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</si>
  <si>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</si>
  <si>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</si>
  <si>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</si>
  <si>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</si>
  <si>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</si>
  <si>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</si>
  <si>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</si>
  <si>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</si>
  <si>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</si>
  <si>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</si>
  <si>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</si>
  <si>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</si>
  <si>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</si>
  <si>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</si>
  <si>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</si>
  <si>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</si>
  <si>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</si>
  <si>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</si>
  <si>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</si>
  <si>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</si>
  <si>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</si>
  <si>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</si>
  <si>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</si>
  <si>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</si>
  <si>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</si>
  <si>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</si>
  <si>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</si>
  <si>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</si>
  <si>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</si>
  <si>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</si>
  <si>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</si>
  <si>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</si>
  <si>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</si>
  <si>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</si>
  <si>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</si>
  <si>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</si>
  <si>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</si>
  <si>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</si>
  <si>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</si>
  <si>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</si>
  <si>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</si>
  <si>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</si>
  <si>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</si>
  <si>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</si>
  <si>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</si>
  <si>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</si>
  <si>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</si>
  <si>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</si>
  <si>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</si>
  <si>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</si>
  <si>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</si>
  <si>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</si>
  <si>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</si>
  <si>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</si>
  <si>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</si>
  <si>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</si>
  <si>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</si>
  <si>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</si>
  <si>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</si>
  <si>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</si>
  <si>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</si>
  <si>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</si>
  <si>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</si>
  <si>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</si>
  <si>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</si>
  <si>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</si>
  <si>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</si>
  <si>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</si>
  <si>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</si>
  <si>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</si>
  <si>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</si>
  <si>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</si>
  <si>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</si>
  <si>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</si>
  <si>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</si>
  <si>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</si>
  <si>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</si>
  <si>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</si>
  <si>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</si>
  <si>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</si>
  <si>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</si>
  <si>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</si>
  <si>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</si>
  <si>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</si>
  <si>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</si>
  <si>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</si>
  <si>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</si>
  <si>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</si>
  <si>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</si>
  <si>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</si>
  <si>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</si>
  <si>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</si>
  <si>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</si>
  <si>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</si>
  <si>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</si>
  <si>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</si>
  <si>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</si>
  <si>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</si>
  <si>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</si>
  <si>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</si>
  <si>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</si>
  <si>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</si>
  <si>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</si>
  <si>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</si>
  <si>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</si>
  <si>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</si>
  <si>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</si>
  <si>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</si>
  <si>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</si>
  <si>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</si>
  <si>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</si>
  <si>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</si>
  <si>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</si>
  <si>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</si>
  <si>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</si>
  <si>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</si>
  <si>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</si>
  <si>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</si>
  <si>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</si>
  <si>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</si>
  <si>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</si>
  <si>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</si>
  <si>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</si>
  <si>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</si>
  <si>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</si>
  <si>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</si>
  <si>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</si>
  <si>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</si>
  <si>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</si>
  <si>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</si>
  <si>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</si>
  <si>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</si>
  <si>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</si>
  <si>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</si>
  <si>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</si>
  <si>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</si>
  <si>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</si>
  <si>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</si>
  <si>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</si>
  <si>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</si>
  <si>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</si>
  <si>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</si>
  <si>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</si>
  <si>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</si>
  <si>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</si>
  <si>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</si>
  <si>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</si>
  <si>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</si>
  <si>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</si>
  <si>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</si>
  <si>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</si>
  <si>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</si>
  <si>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</si>
  <si>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</si>
  <si>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</si>
  <si>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</si>
  <si>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</si>
  <si>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</si>
  <si>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</si>
  <si>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</si>
  <si>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</si>
  <si>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</si>
  <si>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</si>
  <si>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</si>
  <si>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</si>
  <si>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</si>
  <si>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</si>
  <si>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</si>
  <si>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</si>
  <si>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</si>
  <si>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</si>
  <si>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</si>
  <si>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</si>
  <si>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</si>
  <si>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</si>
  <si>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</si>
  <si>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</si>
  <si>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</si>
  <si>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</si>
  <si>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</si>
  <si>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</si>
  <si>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</si>
  <si>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</si>
  <si>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</si>
  <si>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</si>
  <si>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</si>
  <si>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</si>
  <si>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</si>
  <si>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</si>
  <si>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</si>
  <si>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</si>
  <si>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</si>
  <si>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</si>
  <si>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</si>
  <si>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</si>
  <si>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</si>
  <si>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</si>
  <si>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</si>
  <si>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</si>
  <si>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</si>
  <si>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</si>
  <si>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</si>
  <si>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</si>
  <si>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</si>
  <si>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</si>
  <si>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</si>
  <si>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</si>
  <si>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</si>
  <si>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</si>
  <si>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</si>
  <si>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</si>
  <si>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</si>
  <si>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</si>
  <si>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</si>
  <si>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</si>
  <si>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</si>
  <si>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</si>
  <si>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</si>
  <si>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</si>
  <si>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</si>
  <si>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</si>
  <si>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</si>
  <si>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</si>
  <si>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</si>
  <si>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</si>
  <si>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</si>
  <si>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</si>
  <si>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</si>
  <si>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</si>
  <si>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</si>
  <si>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</si>
  <si>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</si>
  <si>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</si>
  <si>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</si>
  <si>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</si>
  <si>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</si>
  <si>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</si>
  <si>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</si>
  <si>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</si>
  <si>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</si>
  <si>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</si>
  <si>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</si>
  <si>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</si>
  <si>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</si>
  <si>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</si>
  <si>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</si>
  <si>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</si>
  <si>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</si>
  <si>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</si>
  <si>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</si>
  <si>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</si>
  <si>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</si>
  <si>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</si>
  <si>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</si>
  <si>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</si>
  <si>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</si>
  <si>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</si>
  <si>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</si>
  <si>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</si>
  <si>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</si>
  <si>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</si>
  <si>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</si>
  <si>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</si>
  <si>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</si>
  <si>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</si>
  <si>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</si>
  <si>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</si>
  <si>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</si>
  <si>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</si>
  <si>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</si>
  <si>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</si>
  <si>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</si>
  <si>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</si>
  <si>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</si>
  <si>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</si>
  <si>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</si>
  <si>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</si>
  <si>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</si>
  <si>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</si>
  <si>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</si>
  <si>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</si>
  <si>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</si>
  <si>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</si>
  <si>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</si>
  <si>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</si>
  <si>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</si>
  <si>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</si>
  <si>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</si>
  <si>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</si>
  <si>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</si>
  <si>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</si>
  <si>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</si>
  <si>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</si>
  <si>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</si>
  <si>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</si>
  <si>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</si>
  <si>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</si>
  <si>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</si>
  <si>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</si>
  <si>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</si>
  <si>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</si>
  <si>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</si>
  <si>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</si>
  <si>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</si>
  <si>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</si>
  <si>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</si>
  <si>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</si>
  <si>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</si>
  <si>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</si>
  <si>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</si>
  <si>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</si>
  <si>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</si>
  <si>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</si>
  <si>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</si>
  <si>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</si>
  <si>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</si>
  <si>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</si>
  <si>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</si>
  <si>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</si>
  <si>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</si>
  <si>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</si>
  <si>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</si>
  <si>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</si>
  <si>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</si>
  <si>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</si>
  <si>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</si>
  <si>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</si>
  <si>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</si>
  <si>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</si>
  <si>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</si>
  <si>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</si>
  <si>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</si>
  <si>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</si>
  <si>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</si>
  <si>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</si>
  <si>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</si>
  <si>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</si>
  <si>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</si>
  <si>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</si>
  <si>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</si>
  <si>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</si>
  <si>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</si>
  <si>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</si>
  <si>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</si>
  <si>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</si>
  <si>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</si>
  <si>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</si>
  <si>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</si>
  <si>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</si>
  <si>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</si>
  <si>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</si>
  <si>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</si>
  <si>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</si>
  <si>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</si>
  <si>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</si>
  <si>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</si>
  <si>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</si>
  <si>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</si>
  <si>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</si>
  <si>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</si>
  <si>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</si>
  <si>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</si>
  <si>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</si>
  <si>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</si>
  <si>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</si>
  <si>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</si>
  <si>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</si>
  <si>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</si>
  <si>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</si>
  <si>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</si>
  <si>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</si>
  <si>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</si>
  <si>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</si>
  <si>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</si>
  <si>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</si>
  <si>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</si>
  <si>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</si>
  <si>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</si>
  <si>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</si>
  <si>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</si>
  <si>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</si>
  <si>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</si>
  <si>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</si>
  <si>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</si>
  <si>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</si>
  <si>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</si>
  <si>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</si>
  <si>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</si>
  <si>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</si>
  <si>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</si>
  <si>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</si>
  <si>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</si>
  <si>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</si>
  <si>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</si>
  <si>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</si>
  <si>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</si>
  <si>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</si>
  <si>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</si>
  <si>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</si>
  <si>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</si>
  <si>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</si>
  <si>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</si>
  <si>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</si>
  <si>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</si>
  <si>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</si>
  <si>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</si>
  <si>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</si>
  <si>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</si>
  <si>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</si>
  <si>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</si>
  <si>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</si>
  <si>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</si>
  <si>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</si>
  <si>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</si>
  <si>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</si>
  <si>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</si>
  <si>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</si>
  <si>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</si>
  <si>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</si>
  <si>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</si>
  <si>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</si>
  <si>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</si>
  <si>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</si>
  <si>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</si>
  <si>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</si>
  <si>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</si>
  <si>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</si>
  <si>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</si>
  <si>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</si>
  <si>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</si>
  <si>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</si>
  <si>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</si>
  <si>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</si>
  <si>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</si>
  <si>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</si>
  <si>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</si>
  <si>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</si>
  <si>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</si>
  <si>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</si>
  <si>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</si>
  <si>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</si>
  <si>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</si>
  <si>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</si>
  <si>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</si>
  <si>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</si>
  <si>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</si>
  <si>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</si>
  <si>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</si>
  <si>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</si>
  <si>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</si>
  <si>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</si>
  <si>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</si>
  <si>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</si>
  <si>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</si>
  <si>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</si>
  <si>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</si>
  <si>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</si>
  <si>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</si>
  <si>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</si>
  <si>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</si>
  <si>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</si>
  <si>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</si>
  <si>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</si>
  <si>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</si>
  <si>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</si>
  <si>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</si>
  <si>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</si>
  <si>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</si>
  <si>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</si>
  <si>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</si>
  <si>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</si>
  <si>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</si>
  <si>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</si>
  <si>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</si>
  <si>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</si>
  <si>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</si>
  <si>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</si>
  <si>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</si>
  <si>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</si>
  <si>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</si>
  <si>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</si>
  <si>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</si>
  <si>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</si>
  <si>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</si>
  <si>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</si>
  <si>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</si>
  <si>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</si>
  <si>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</si>
  <si>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</si>
  <si>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</si>
  <si>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</si>
  <si>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</si>
  <si>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</si>
  <si>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</si>
  <si>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</si>
  <si>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</si>
  <si>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</si>
  <si>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</si>
  <si>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</si>
  <si>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</si>
  <si>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</si>
  <si>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</si>
  <si>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</si>
  <si>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</si>
  <si>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</si>
  <si>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</si>
  <si>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</si>
  <si>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</si>
  <si>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</si>
  <si>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</si>
  <si>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</si>
  <si>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</si>
  <si>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</si>
  <si>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</si>
  <si>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</si>
  <si>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</si>
  <si>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</si>
  <si>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</si>
  <si>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</si>
  <si>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</si>
  <si>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</si>
  <si>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</si>
  <si>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</si>
  <si>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</si>
  <si>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</si>
  <si>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</si>
  <si>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</si>
  <si>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</si>
  <si>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</si>
  <si>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</si>
  <si>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</si>
  <si>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</si>
  <si>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</si>
  <si>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</si>
  <si>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</si>
  <si>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</si>
  <si>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</si>
  <si>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</si>
  <si>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</si>
  <si>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</si>
  <si>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</si>
  <si>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</si>
  <si>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</si>
  <si>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</si>
  <si>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</si>
  <si>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</si>
  <si>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</si>
  <si>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</si>
  <si>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</si>
  <si>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</si>
  <si>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</si>
  <si>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</si>
  <si>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</si>
  <si>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</si>
  <si>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</si>
  <si>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</si>
  <si>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</si>
  <si>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</si>
  <si>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</si>
  <si>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</si>
  <si>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</si>
  <si>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</si>
  <si>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</si>
  <si>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</si>
  <si>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</si>
  <si>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</si>
  <si>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</si>
  <si>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</si>
  <si>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</si>
  <si>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</si>
  <si>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</si>
  <si>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</si>
  <si>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</si>
  <si>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</si>
  <si>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</si>
  <si>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</si>
  <si>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</si>
  <si>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</si>
  <si>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</si>
  <si>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</si>
  <si>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</si>
  <si>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</si>
  <si>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</si>
  <si>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</si>
  <si>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</si>
  <si>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</si>
  <si>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</si>
  <si>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</si>
  <si>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</si>
  <si>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</si>
  <si>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</si>
  <si>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</si>
  <si>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</si>
  <si>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</si>
  <si>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</si>
  <si>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</si>
  <si>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</si>
  <si>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</si>
  <si>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</si>
  <si>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</si>
  <si>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</si>
  <si>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</si>
  <si>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</si>
  <si>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</si>
  <si>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</si>
  <si>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</si>
  <si>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</si>
  <si>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</si>
  <si>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</si>
  <si>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</si>
  <si>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</si>
  <si>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</si>
  <si>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</si>
  <si>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</si>
  <si>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</si>
  <si>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</si>
  <si>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</si>
  <si>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</si>
  <si>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</si>
  <si>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</si>
  <si>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</si>
  <si>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</si>
  <si>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</si>
  <si>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</si>
  <si>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</si>
  <si>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</si>
  <si>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</si>
  <si>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</si>
  <si>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</si>
  <si>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</si>
  <si>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</si>
  <si>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</si>
  <si>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</si>
  <si>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</si>
  <si>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</si>
  <si>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</si>
  <si>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</si>
  <si>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</si>
  <si>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</si>
  <si>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</si>
  <si>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</si>
  <si>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</si>
  <si>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</si>
  <si>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</si>
  <si>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</si>
  <si>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</si>
  <si>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</si>
  <si>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</si>
  <si>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</si>
  <si>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</si>
  <si>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</si>
  <si>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</si>
  <si>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</si>
  <si>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</si>
  <si>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</si>
  <si>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</si>
  <si>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</si>
  <si>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</si>
  <si>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</si>
  <si>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</si>
  <si>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</si>
  <si>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</si>
  <si>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</si>
  <si>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</si>
  <si>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</si>
  <si>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</si>
  <si>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</si>
  <si>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</si>
  <si>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</si>
  <si>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</si>
  <si>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</si>
  <si>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</si>
  <si>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</si>
  <si>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</si>
  <si>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</si>
  <si>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</si>
  <si>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</si>
  <si>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</si>
  <si>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</si>
  <si>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</si>
  <si>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</si>
  <si>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</si>
  <si>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</si>
  <si>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</si>
  <si>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</si>
  <si>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</si>
  <si>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</si>
  <si>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</si>
  <si>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</si>
  <si>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</si>
  <si>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</si>
  <si>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</si>
  <si>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</si>
  <si>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</si>
  <si>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</si>
  <si>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</si>
  <si>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</si>
  <si>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</si>
  <si>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</si>
  <si>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</si>
  <si>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</si>
  <si>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</si>
  <si>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</si>
  <si>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</si>
  <si>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</si>
  <si>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</si>
  <si>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</si>
  <si>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</si>
  <si>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</si>
  <si>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</si>
  <si>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</si>
  <si>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</si>
  <si>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</si>
  <si>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</si>
  <si>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</si>
  <si>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</si>
  <si>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</si>
  <si>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</si>
  <si>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</si>
  <si>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</si>
  <si>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</si>
  <si>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</si>
  <si>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</si>
  <si>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</si>
  <si>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</si>
  <si>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</si>
  <si>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</si>
  <si>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</si>
  <si>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</si>
  <si>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</si>
  <si>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</si>
  <si>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</si>
  <si>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</si>
  <si>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</si>
  <si>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</si>
  <si>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</si>
  <si>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</si>
  <si>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</si>
  <si>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</si>
  <si>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</si>
  <si>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</si>
  <si>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</si>
  <si>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</si>
  <si>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</si>
  <si>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</si>
  <si>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</si>
  <si>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</si>
  <si>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</si>
  <si>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</si>
  <si>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</si>
  <si>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</si>
  <si>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</si>
  <si>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</si>
  <si>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</si>
  <si>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</si>
  <si>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</si>
  <si>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</si>
  <si>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</si>
  <si>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</si>
  <si>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</si>
  <si>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</si>
  <si>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</si>
  <si>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</si>
  <si>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</si>
  <si>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</si>
  <si>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</si>
  <si>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</si>
  <si>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</si>
  <si>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</si>
  <si>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</si>
  <si>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</si>
  <si>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</si>
  <si>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</si>
  <si>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</si>
  <si>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</si>
  <si>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</si>
  <si>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</si>
  <si>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</si>
  <si>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</si>
  <si>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</si>
  <si>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</si>
  <si>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</si>
  <si>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</si>
  <si>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</si>
  <si>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</si>
  <si>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</si>
  <si>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</si>
  <si>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</si>
  <si>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</si>
  <si>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</si>
  <si>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</si>
  <si>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</si>
  <si>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</si>
  <si>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</si>
  <si>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</si>
  <si>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</si>
  <si>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</si>
  <si>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</si>
  <si>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</si>
  <si>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</si>
  <si>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</si>
  <si>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</si>
  <si>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</si>
  <si>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</si>
  <si>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</si>
  <si>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</si>
  <si>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</si>
  <si>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债务付息支出</t>
  </si>
  <si>
    <t xml:space="preserve">      债券付息支出</t>
  </si>
  <si>
    <t xml:space="preserve">      地方政府向外国政府借款付息支出</t>
  </si>
  <si>
    <t xml:space="preserve">      地方政府向国际组织借款付息支出</t>
  </si>
  <si>
    <t xml:space="preserve">      其他债务付息支出</t>
  </si>
  <si>
    <t>二十四、债务发行费用支出</t>
  </si>
  <si>
    <t xml:space="preserve">    债务发行费用支出</t>
  </si>
  <si>
    <t>二十五、其他支出</t>
  </si>
  <si>
    <t xml:space="preserve">    年初预留</t>
  </si>
  <si>
    <t>支出合计</t>
  </si>
  <si>
    <t>附件四：</t>
  </si>
  <si>
    <t xml:space="preserve"> </t>
  </si>
  <si>
    <t>城步县2021年县本级一般公共预算支出预算表</t>
  </si>
  <si>
    <t xml:space="preserve">(按功能分类） </t>
  </si>
  <si>
    <t>附件五：</t>
  </si>
  <si>
    <t xml:space="preserve">                          (按经济分类）      单位：万元</t>
  </si>
  <si>
    <t>项       目</t>
  </si>
  <si>
    <t>上年调整预算数</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</si>
  <si>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</si>
  <si>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</si>
  <si>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</si>
  <si>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</si>
  <si>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</si>
  <si>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</si>
  <si>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</si>
  <si>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</si>
  <si>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 ...</t>
  </si>
  <si>
    <t xml:space="preserve">     公务接待费</t>
  </si>
  <si>
    <t xml:space="preserve">     因公出国（境）费用</t>
  </si>
  <si>
    <t xml:space="preserve">     公务用车运行维护费</t>
  </si>
  <si>
    <t xml:space="preserve">     维修费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</si>
  <si>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</si>
  <si>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</si>
  <si>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</si>
  <si>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</si>
  <si>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</si>
  <si>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</si>
  <si>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</si>
  <si>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</si>
  <si>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</si>
  <si>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</si>
  <si>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 xml:space="preserve">     公务用车购置</t>
  </si>
  <si>
    <t xml:space="preserve">     土地征迁补偿和安置支出</t>
  </si>
  <si>
    <t xml:space="preserve">     设备购置</t>
  </si>
  <si>
    <t xml:space="preserve">     大型修缮</t>
  </si>
  <si>
    <t xml:space="preserve">     其他资本性支出</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</si>
  <si>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</si>
  <si>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</si>
  <si>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</si>
  <si>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</si>
  <si>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</si>
  <si>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</si>
  <si>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</si>
  <si>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</si>
  <si>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</si>
  <si>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</si>
  <si>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其他对企业的补助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</si>
  <si>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</si>
  <si>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</si>
  <si>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</si>
  <si>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</si>
  <si>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</si>
  <si>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</si>
  <si>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</si>
  <si>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</si>
  <si>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</si>
  <si>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</si>
  <si>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 ...</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</si>
  <si>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</si>
  <si>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</si>
  <si>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</si>
  <si>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</si>
  <si>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</si>
  <si>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</si>
  <si>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</si>
  <si>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</si>
  <si>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</si>
  <si>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</si>
  <si>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</si>
  <si>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t>
  </si>
  <si>
    <t>十四、预备费及预留</t>
  </si>
  <si>
    <t xml:space="preserve">       预备费</t>
  </si>
  <si>
    <t xml:space="preserve">       预留</t>
  </si>
  <si>
    <t>十五、其他支出</t>
  </si>
  <si>
    <t>赠与</t>
  </si>
  <si>
    <t>国家赔偿费支出</t>
  </si>
  <si>
    <t>其他支出</t>
  </si>
  <si>
    <t>……</t>
  </si>
  <si>
    <t>附件六:</t>
  </si>
  <si>
    <t>城步县2021年一般公共税收返还和转移支付         预算表</t>
  </si>
  <si>
    <r>
      <rPr>
        <sz val="12"/>
        <rFont val="宋体"/>
        <charset val="134"/>
      </rPr>
      <t>项</t>
    </r>
    <r>
      <rPr>
        <sz val="12"/>
        <rFont val="Times New Roman"/>
        <charset val="0"/>
      </rPr>
      <t xml:space="preserve">          </t>
    </r>
    <r>
      <rPr>
        <sz val="12"/>
        <rFont val="宋体"/>
        <charset val="134"/>
      </rPr>
      <t>目</t>
    </r>
  </si>
  <si>
    <r>
      <rPr>
        <sz val="12"/>
        <rFont val="Times New Roman"/>
        <charset val="0"/>
      </rPr>
      <t>2021</t>
    </r>
    <r>
      <rPr>
        <sz val="12"/>
        <rFont val="宋体"/>
        <charset val="134"/>
      </rPr>
      <t>年预算数</t>
    </r>
  </si>
  <si>
    <t>一、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</si>
  <si>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</si>
  <si>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</si>
  <si>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</si>
  <si>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</si>
  <si>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</si>
  <si>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其他税收返还收入</t>
  </si>
  <si>
    <t>二、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</si>
  <si>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</si>
  <si>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</si>
  <si>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</si>
  <si>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</si>
  <si>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</si>
  <si>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</si>
  <si>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</si>
  <si>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</si>
  <si>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</si>
  <si>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</si>
  <si>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</si>
  <si>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</si>
  <si>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</si>
  <si>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</si>
  <si>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</si>
  <si>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</si>
  <si>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社会保障与就业共同财政事权转移支付收入</t>
  </si>
  <si>
    <t xml:space="preserve">    卫生健康共同财政事权转移支付收入</t>
  </si>
  <si>
    <t xml:space="preserve">    节能环保共同财政事权转移支付收入</t>
  </si>
  <si>
    <t xml:space="preserve">    农林水共同财政事权转移支付收入</t>
  </si>
  <si>
    <t xml:space="preserve">    交通运输共同财政事权转移支付收入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</si>
  <si>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</si>
  <si>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</si>
  <si>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</si>
  <si>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其他一般性转移支付收入</t>
  </si>
  <si>
    <t>三、专项转移支付收入</t>
  </si>
  <si>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</si>
  <si>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</si>
  <si>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</si>
  <si>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</si>
  <si>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</si>
  <si>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</si>
  <si>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</si>
  <si>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</si>
  <si>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</si>
  <si>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</si>
  <si>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</si>
  <si>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</si>
  <si>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</si>
  <si>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</si>
  <si>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</si>
  <si>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</si>
  <si>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</si>
  <si>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</si>
  <si>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</si>
  <si>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</si>
  <si>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</si>
  <si>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附件七:</t>
  </si>
  <si>
    <t>城步县2021年一般公共税收返还和转移支付         预算表（按地区分类）</t>
  </si>
  <si>
    <t>附件八:</t>
  </si>
  <si>
    <t xml:space="preserve">城步县2021年县级公共财政拨款“三公经费”           预算表 </t>
  </si>
  <si>
    <t>合计</t>
  </si>
  <si>
    <t>因公出国（境）费</t>
  </si>
  <si>
    <t>公务接待费</t>
  </si>
  <si>
    <t>公务用车购置及运行维护费</t>
  </si>
  <si>
    <t>小计</t>
  </si>
  <si>
    <t>公务用车购置费</t>
  </si>
  <si>
    <t>公务用车运行维护费</t>
  </si>
  <si>
    <t>附件九：</t>
  </si>
  <si>
    <t>城步县2021年政府性基金收入预算表</t>
  </si>
  <si>
    <t>项          目</t>
  </si>
  <si>
    <t>一、地方农网还贷资金收入</t>
  </si>
  <si>
    <t>二、海南省高等级公路车辆通行附加费收入</t>
  </si>
  <si>
    <t>三、港口建设费收入</t>
  </si>
  <si>
    <t>四、国家电影事业发展专项资金收入</t>
  </si>
  <si>
    <t>五、国有土地收益基金收入</t>
  </si>
  <si>
    <t>六、农业土地开发资金收入</t>
  </si>
  <si>
    <t>七、土地出让价款收入</t>
  </si>
  <si>
    <t>八、补缴的土地价款</t>
  </si>
  <si>
    <t>九、划拨土地收入</t>
  </si>
  <si>
    <t>十、缴纳新增建设用地土地有偿使用费</t>
  </si>
  <si>
    <t>十一、其他土地出让收入</t>
  </si>
  <si>
    <t>十二、地方大中型水库库区基金收入</t>
  </si>
  <si>
    <t>十三、福利彩票公益金收入</t>
  </si>
  <si>
    <t>十四、体育彩票公益金收入</t>
  </si>
  <si>
    <t>十五、城市基础设施配套费收入</t>
  </si>
  <si>
    <t>十六、小型水库移民后期扶持基金收入</t>
  </si>
  <si>
    <t>十七、地方重大水利工程建设资金</t>
  </si>
  <si>
    <t>十八、车辆通行费</t>
  </si>
  <si>
    <t>十九、污水处理费收入</t>
  </si>
  <si>
    <t>二十、福利彩票销售机构的业务费用</t>
  </si>
  <si>
    <t>二十一、体育彩票销售机构的业务费用</t>
  </si>
  <si>
    <t>二十三、彩票兑奖周转金</t>
  </si>
  <si>
    <t>二十四、彩票发行销售风险基金</t>
  </si>
  <si>
    <t>二十五、彩票市场调控资金收入</t>
  </si>
  <si>
    <t>二十六、其他政府性基金收入</t>
  </si>
  <si>
    <t>本级收入合计</t>
  </si>
  <si>
    <t>附件十：</t>
  </si>
  <si>
    <t>城步县2021年政府性基金支出预算表</t>
  </si>
  <si>
    <t xml:space="preserve">                                                             单位：万元</t>
  </si>
  <si>
    <t>项        目</t>
  </si>
  <si>
    <t>一、核电站乏燃料处理处置基金支出</t>
  </si>
  <si>
    <t>二、国家电影事业发展专项资金安排支出</t>
  </si>
  <si>
    <t>三、旅游发展基金支出</t>
  </si>
  <si>
    <t>四、国家电影事业发展专项资金对应专项债务收入安排的支出</t>
  </si>
  <si>
    <t>五、大中型水库移民后期扶持基金支出</t>
  </si>
  <si>
    <t>六、小型水库移民后期扶持基金安排的支出</t>
  </si>
  <si>
    <t>七、小型水库移民后期扶持基金对应专项债务收入安排的支出</t>
  </si>
  <si>
    <t>八、可再生能源电价附加收入安排的支出</t>
  </si>
  <si>
    <t>九、废弃电器电子产品处理基金支出</t>
  </si>
  <si>
    <t>十、国有土地使用权出让收入安排的支出</t>
  </si>
  <si>
    <t>十一、国有土地收益基金安排的支出</t>
  </si>
  <si>
    <t>十二、农业土地开发资金安排的支出</t>
  </si>
  <si>
    <t>十三、城市基础设施配套费安排的支出</t>
  </si>
  <si>
    <t>十四、污水处理费安排的支出</t>
  </si>
  <si>
    <t>十五、土地储备专项债券收入安排的支出</t>
  </si>
  <si>
    <t>十六、棚户区改造专项债券收入安排的支出</t>
  </si>
  <si>
    <t>十七、城市基础设施配套费对应专项债券收入安排的支出</t>
  </si>
  <si>
    <t>十八、污水处理费对应专项债券收入安排的支出</t>
  </si>
  <si>
    <t>十九、国有土地使用权出让收入对应专项债券收入安排的支出</t>
  </si>
  <si>
    <t>二十、大中型水库库区基金安排的支出</t>
  </si>
  <si>
    <t>二十一、三峡水库库区基金支出</t>
  </si>
  <si>
    <t>二十二、国家重大水利工程建设基金安排的支出</t>
  </si>
  <si>
    <t>二十三、大中型水库库区基金对应专项债券收入安排的支出</t>
  </si>
  <si>
    <t>二十四、国家重大水利工程建设基金对应专项债券收入安排的支出</t>
  </si>
  <si>
    <t>二十五、海南省高等级公路车辆通行附加费安排的支出</t>
  </si>
  <si>
    <t>二十六、车辆通行费安排的支出</t>
  </si>
  <si>
    <t>二十七、港口建设费安排的支出</t>
  </si>
  <si>
    <t>二十八、铁路建设基金支出</t>
  </si>
  <si>
    <t>二十九、船舶油污损害赔偿基金支出</t>
  </si>
  <si>
    <t>三十、民航发展基金支出</t>
  </si>
  <si>
    <t>三十一、海南省高等级公路车辆通行附加费对应专项债券收入安排的支出</t>
  </si>
  <si>
    <t>三十二、政府收费公路对应专项债券收入安排的支出</t>
  </si>
  <si>
    <t>三十三、车辆通行费对应专项债券收入安排的支出</t>
  </si>
  <si>
    <t>三十四、港口建设费对应专项债券收入安排的支出</t>
  </si>
  <si>
    <t>三十五、农网还贷资金支出</t>
  </si>
  <si>
    <t>三十六、金融调控支出</t>
  </si>
  <si>
    <t>三十七、其他政府性基金及对应专项债券收入安排的支出</t>
  </si>
  <si>
    <t>三十八、彩票发行销售机构业务费安排的支出</t>
  </si>
  <si>
    <t>三十九、彩排公益金安排的支出</t>
  </si>
  <si>
    <t xml:space="preserve">    本级支出合计</t>
  </si>
  <si>
    <t>地方政府专项债务还本支出</t>
  </si>
  <si>
    <t>转移性支出</t>
  </si>
  <si>
    <t xml:space="preserve">  政府性基金补助支出</t>
  </si>
  <si>
    <t xml:space="preserve">  政府性基金上解支出</t>
  </si>
  <si>
    <t xml:space="preserve">  调出资金</t>
  </si>
  <si>
    <t xml:space="preserve">  债务转贷支出</t>
  </si>
  <si>
    <t xml:space="preserve">  年终结转结余</t>
  </si>
  <si>
    <t xml:space="preserve">    支出总计</t>
  </si>
  <si>
    <t>附件十一：</t>
  </si>
  <si>
    <t>城步县2021年县本级政府性基金支出预算表</t>
  </si>
  <si>
    <t>附件十二:</t>
  </si>
  <si>
    <r>
      <rPr>
        <b/>
        <sz val="20"/>
        <color rgb="FF000000"/>
        <rFont val="宋体"/>
        <charset val="134"/>
      </rPr>
      <t>城步县2021年政府性基金转移支付表</t>
    </r>
    <r>
      <rPr>
        <b/>
        <sz val="8"/>
        <color rgb="FF000000"/>
        <rFont val="宋体"/>
        <charset val="134"/>
      </rPr>
      <t>(</t>
    </r>
    <r>
      <rPr>
        <b/>
        <sz val="12"/>
        <color rgb="FF000000"/>
        <rFont val="宋体"/>
        <charset val="134"/>
      </rPr>
      <t>上级补助收入)</t>
    </r>
  </si>
  <si>
    <r>
      <rPr>
        <sz val="12"/>
        <rFont val="宋体"/>
        <charset val="134"/>
      </rPr>
      <t>项</t>
    </r>
    <r>
      <rPr>
        <sz val="12"/>
        <color indexed="8"/>
        <rFont val="Times New Roman"/>
        <charset val="0"/>
      </rPr>
      <t xml:space="preserve">          </t>
    </r>
    <r>
      <rPr>
        <sz val="12"/>
        <color indexed="8"/>
        <rFont val="宋体"/>
        <charset val="134"/>
      </rPr>
      <t>目</t>
    </r>
  </si>
  <si>
    <r>
      <rPr>
        <sz val="12"/>
        <color rgb="FF000000"/>
        <rFont val="Times New Roman"/>
        <charset val="0"/>
      </rPr>
      <t>2021</t>
    </r>
    <r>
      <rPr>
        <sz val="12"/>
        <color indexed="8"/>
        <rFont val="宋体"/>
        <charset val="134"/>
      </rPr>
      <t>年预算数</t>
    </r>
  </si>
  <si>
    <t>一、文化体育与传媒支出</t>
  </si>
  <si>
    <t xml:space="preserve">    国家电影事业发展专项资金及对应专项债务收入安排的支出</t>
  </si>
  <si>
    <t>二、社会保障和就业支出</t>
  </si>
  <si>
    <t xml:space="preserve">    大中型水库移民后期扶持基金支出</t>
  </si>
  <si>
    <t xml:space="preserve">    小型水库移民扶助基金及对应专项债务收入安排的支出</t>
  </si>
  <si>
    <t>三、节能环保支出</t>
  </si>
  <si>
    <t xml:space="preserve">    可再生能源电价附加收入安排的支出</t>
  </si>
  <si>
    <t xml:space="preserve">    废弃电器电子产品处理基金支出</t>
  </si>
  <si>
    <t>四、城乡社区支出</t>
  </si>
  <si>
    <t xml:space="preserve">    国有土地使用权出让收入及对应专项债务收入安排的支出</t>
  </si>
  <si>
    <t xml:space="preserve">    城市公用事业附加及对应专项债务收入安排的支出</t>
  </si>
  <si>
    <t xml:space="preserve">    国有土地收益基金及对应专项债务收入安排的支出</t>
  </si>
  <si>
    <t xml:space="preserve">    农业土地开发资金及对应专项债务收入安排的支出</t>
  </si>
  <si>
    <t xml:space="preserve">    城市基础设施配套费及对应专项债务收入安排的支出</t>
  </si>
  <si>
    <t xml:space="preserve">    污水处理费收入及对应专项债务收入安排的支出</t>
  </si>
  <si>
    <t>五、农林水支出</t>
  </si>
  <si>
    <t xml:space="preserve">    新菜地开发建设基金及对应专项债务收入安排的支出</t>
  </si>
  <si>
    <t xml:space="preserve">    大中型水库库区基金及对应专项债务收入安排的支出</t>
  </si>
  <si>
    <t xml:space="preserve">    三峡水库库区基金支出</t>
  </si>
  <si>
    <t xml:space="preserve">    国家重大水利工程建设基金及对应专项债务收入安排的支出</t>
  </si>
  <si>
    <t>六、交通运输支出</t>
  </si>
  <si>
    <t xml:space="preserve">    海南省高等级公路车辆通行附加费及对应专项债务收入安排的支出</t>
  </si>
  <si>
    <t xml:space="preserve">    车辆通行费及对应专项债务收入安排的支出</t>
  </si>
  <si>
    <t xml:space="preserve">    港口建设费及对应债务收入安排的支出</t>
  </si>
  <si>
    <t xml:space="preserve">    铁路建设基金支出</t>
  </si>
  <si>
    <t xml:space="preserve">    船舶油污损害赔偿基金支出</t>
  </si>
  <si>
    <t xml:space="preserve">    民航发展基金支出</t>
  </si>
  <si>
    <t>七、资源勘探信息等支出</t>
  </si>
  <si>
    <t xml:space="preserve">    散装水泥专项资金及对应专项债务收入安排的支出</t>
  </si>
  <si>
    <t xml:space="preserve">    新型墙体材料专项基金及对应专项债务收入安排的支出</t>
  </si>
  <si>
    <t xml:space="preserve">    农网还贷资金支出</t>
  </si>
  <si>
    <t xml:space="preserve">      地方农网还贷资金支出</t>
  </si>
  <si>
    <t xml:space="preserve">      其他农网还贷资金支出</t>
  </si>
  <si>
    <t>八、商业服务业等支出</t>
  </si>
  <si>
    <t xml:space="preserve">    旅游发展基金支出</t>
  </si>
  <si>
    <t>九、其他支出</t>
  </si>
  <si>
    <t xml:space="preserve">    其他政府性基金及对应专项债务收入安排的支出</t>
  </si>
  <si>
    <t xml:space="preserve">    彩票发行销售机构业务费安排的支出</t>
  </si>
  <si>
    <t xml:space="preserve">    彩票公益金及对应专项债务收入安排的支出</t>
  </si>
  <si>
    <t>支出总计</t>
  </si>
  <si>
    <t>备注：2021年年初预算时政府性基金转移支付表(上级补助收入)未做预算。</t>
  </si>
  <si>
    <t>附件十三:</t>
  </si>
  <si>
    <t xml:space="preserve">                            （按地区分类）                         单位：万元</t>
  </si>
  <si>
    <t>附件十四:</t>
  </si>
  <si>
    <t>城步县2021年国有资本经营收入预算表</t>
  </si>
  <si>
    <r>
      <rPr>
        <sz val="12"/>
        <rFont val="宋体"/>
        <charset val="134"/>
      </rPr>
      <t>收</t>
    </r>
    <r>
      <rPr>
        <sz val="12"/>
        <rFont val="宋体"/>
        <charset val="0"/>
      </rPr>
      <t xml:space="preserve">  </t>
    </r>
    <r>
      <rPr>
        <sz val="12"/>
        <rFont val="宋体"/>
        <charset val="134"/>
      </rPr>
      <t>入</t>
    </r>
  </si>
  <si>
    <t>金额</t>
  </si>
  <si>
    <t>一、利润收入</t>
  </si>
  <si>
    <r>
      <rPr>
        <sz val="12"/>
        <rFont val="宋体"/>
        <charset val="0"/>
      </rPr>
      <t xml:space="preserve">         </t>
    </r>
    <r>
      <rPr>
        <sz val="12"/>
        <rFont val="宋体"/>
        <charset val="134"/>
      </rPr>
      <t>有色冶金采掘企业利润收入</t>
    </r>
  </si>
  <si>
    <t xml:space="preserve">    投资服务企业利润收入</t>
  </si>
  <si>
    <t>二、股利、利息收入</t>
  </si>
  <si>
    <t xml:space="preserve">    金融企业股利、股息收入</t>
  </si>
  <si>
    <t>三、产权转让收入</t>
  </si>
  <si>
    <t>四、清算收入</t>
  </si>
  <si>
    <t>本年收入合计</t>
  </si>
  <si>
    <t>收入总计</t>
  </si>
  <si>
    <t>备注：2021年年初预算时国有资本经营收入未做预算。</t>
  </si>
  <si>
    <t>附件十五:</t>
  </si>
  <si>
    <t>城步县2021年国有资本经营支出预算表</t>
  </si>
  <si>
    <r>
      <rPr>
        <sz val="12"/>
        <rFont val="宋体"/>
        <charset val="134"/>
      </rPr>
      <t>支</t>
    </r>
    <r>
      <rPr>
        <sz val="12"/>
        <rFont val="宋体"/>
        <charset val="0"/>
      </rPr>
      <t xml:space="preserve">  </t>
    </r>
    <r>
      <rPr>
        <sz val="12"/>
        <rFont val="宋体"/>
        <charset val="134"/>
      </rPr>
      <t>出</t>
    </r>
  </si>
  <si>
    <t>一、解决历史遗留问题及改革成本支出</t>
  </si>
  <si>
    <t>二、国有企业资本金注入</t>
  </si>
  <si>
    <t xml:space="preserve">     公益性设施投资支出</t>
  </si>
  <si>
    <t xml:space="preserve">     支持科技进步支出</t>
  </si>
  <si>
    <t>三、国有企业政策性补贴</t>
  </si>
  <si>
    <t>四、金融国有资本经营预算支出</t>
  </si>
  <si>
    <t>五、其他国有资本经营预算支出</t>
  </si>
  <si>
    <t>本年支出合计</t>
  </si>
  <si>
    <r>
      <rPr>
        <sz val="12"/>
        <rFont val="宋体"/>
        <charset val="0"/>
      </rPr>
      <t xml:space="preserve">    </t>
    </r>
    <r>
      <rPr>
        <sz val="12"/>
        <rFont val="宋体"/>
        <charset val="134"/>
      </rPr>
      <t>调出资金</t>
    </r>
  </si>
  <si>
    <t>备注：2021年年初预算时国有资本经营支出未做预算。</t>
  </si>
  <si>
    <t>附件十六:</t>
  </si>
  <si>
    <t>城步县2021年县本级国有资本经营支出预算表</t>
  </si>
  <si>
    <t>附件十七:</t>
  </si>
  <si>
    <t>城步县2021年对下安排转移支付的应当公开国有资本经营预算转移支付表</t>
  </si>
  <si>
    <t>备注：我县无对下安排转移支付的应当公开国有资本经营预算转移支付。</t>
  </si>
  <si>
    <t>附件十八:</t>
  </si>
  <si>
    <t>城步县2021年社会保险基金收入预算表</t>
  </si>
  <si>
    <t xml:space="preserve">      单位：万元</t>
  </si>
  <si>
    <t>合   计</t>
  </si>
  <si>
    <t>基本养老保险基金</t>
  </si>
  <si>
    <t>城镇职工基本医疗保险基金</t>
  </si>
  <si>
    <t>城乡居民医疗保险基金</t>
  </si>
  <si>
    <t>工伤保险基  金</t>
  </si>
  <si>
    <t>失业保险基  金</t>
  </si>
  <si>
    <t>企业职工</t>
  </si>
  <si>
    <t>行政事业</t>
  </si>
  <si>
    <t>城乡居民</t>
  </si>
  <si>
    <t>一、上年结余</t>
  </si>
  <si>
    <t>二、收  入</t>
  </si>
  <si>
    <t>（一）本年收入</t>
  </si>
  <si>
    <t xml:space="preserve">    1、保险费收入</t>
  </si>
  <si>
    <t xml:space="preserve">    2、利息收入</t>
  </si>
  <si>
    <t xml:space="preserve">    3、财政补贴收入</t>
  </si>
  <si>
    <t xml:space="preserve">    4、其他收入</t>
  </si>
  <si>
    <t xml:space="preserve">    5、转移收入</t>
  </si>
  <si>
    <t>（二）上级补助收入</t>
  </si>
  <si>
    <t>（三）下级上解收入</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</si>
  <si>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t>
  </si>
  <si>
    <t>附件十九:</t>
  </si>
  <si>
    <t>城步县2021年社会保险基金支出预算表</t>
  </si>
  <si>
    <t>支  出</t>
  </si>
  <si>
    <t xml:space="preserve">  （一）本年支出</t>
  </si>
  <si>
    <t xml:space="preserve">    1、社保待遇支出</t>
  </si>
  <si>
    <t xml:space="preserve">    2、其他支出</t>
  </si>
  <si>
    <t xml:space="preserve">    3、转移支出</t>
  </si>
  <si>
    <t xml:space="preserve">  （二）补助下级支出</t>
  </si>
  <si>
    <t xml:space="preserve">  （三）上解上级支出</t>
  </si>
  <si>
    <t xml:space="preserve">                        </t>
  </si>
  <si>
    <t>附件二十:</t>
  </si>
  <si>
    <r>
      <rPr>
        <b/>
        <sz val="22"/>
        <color rgb="FF000000"/>
        <rFont val="宋体"/>
        <charset val="0"/>
      </rPr>
      <t>城步县</t>
    </r>
    <r>
      <rPr>
        <b/>
        <sz val="22"/>
        <color rgb="FF000000"/>
        <rFont val="Times New Roman"/>
        <charset val="0"/>
      </rPr>
      <t>2020</t>
    </r>
    <r>
      <rPr>
        <b/>
        <sz val="22"/>
        <color rgb="FF000000"/>
        <rFont val="宋体"/>
        <charset val="0"/>
      </rPr>
      <t>年政府一般债务限额和余额情况表</t>
    </r>
  </si>
  <si>
    <t xml:space="preserve">    单位：万元</t>
  </si>
  <si>
    <t>限额</t>
  </si>
  <si>
    <t>余额</t>
  </si>
  <si>
    <t>城步县</t>
  </si>
  <si>
    <t>附件二十一:</t>
  </si>
  <si>
    <r>
      <rPr>
        <b/>
        <sz val="22"/>
        <color rgb="FF000000"/>
        <rFont val="宋体"/>
        <charset val="0"/>
      </rPr>
      <t>城步县</t>
    </r>
    <r>
      <rPr>
        <b/>
        <sz val="22"/>
        <color rgb="FF000000"/>
        <rFont val="Times New Roman"/>
        <charset val="0"/>
      </rPr>
      <t>2020</t>
    </r>
    <r>
      <rPr>
        <b/>
        <sz val="22"/>
        <color rgb="FF000000"/>
        <rFont val="宋体"/>
        <charset val="0"/>
      </rPr>
      <t>年政府专项债务限额和余额情况表</t>
    </r>
  </si>
  <si>
    <t>附件二十二:</t>
  </si>
  <si>
    <r>
      <rPr>
        <b/>
        <sz val="22"/>
        <color rgb="FF000000"/>
        <rFont val="宋体"/>
        <charset val="0"/>
      </rPr>
      <t>城步县</t>
    </r>
    <r>
      <rPr>
        <b/>
        <sz val="22"/>
        <color rgb="FF000000"/>
        <rFont val="Times New Roman"/>
        <charset val="0"/>
      </rPr>
      <t>2020</t>
    </r>
    <r>
      <rPr>
        <b/>
        <sz val="22"/>
        <color rgb="FF000000"/>
        <rFont val="宋体"/>
        <charset val="0"/>
      </rPr>
      <t>年债务还本付息情况表</t>
    </r>
  </si>
  <si>
    <t>2020年债务还本支出</t>
  </si>
  <si>
    <t xml:space="preserve"> 2020年债务付息支出</t>
  </si>
</sst>
</file>

<file path=xl/styles.xml><?xml version="1.0" encoding="utf-8"?>
<styleSheet xmlns="http://schemas.openxmlformats.org/spreadsheetml/2006/main">
  <numFmts count="85">
    <numFmt numFmtId="25" formatCode="\$#,##0.00_);\(\$#,##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_(&quot;$&quot;* #,##0_);_(&quot;$&quot;* \(#,##0\);_(&quot;$&quot;* &quot;-&quot;_);_(@_)"/>
    <numFmt numFmtId="177" formatCode="_-&quot;$&quot;* #,##0.00_-;\-&quot;$&quot;* #,##0.00_-;_-&quot;$&quot;* &quot;-&quot;??_-;_-@_-"/>
    <numFmt numFmtId="178" formatCode="0.0%;\(0.0%\)"/>
    <numFmt numFmtId="179" formatCode="_-* #,##0.00_-;\-* #,##0.00_-;_-* &quot;-&quot;??_-;_-@_-"/>
    <numFmt numFmtId="180" formatCode="_-* #,##0.00&quot;￥&quot;_-;\-* #,##0.00&quot;￥&quot;_-;_-* &quot;-&quot;??&quot;￥&quot;_-;_-@_-"/>
    <numFmt numFmtId="181" formatCode="_-&quot;￥&quot;* #,##0_-;\-&quot;￥&quot;* #,##0_-;_-&quot;￥&quot;* &quot;-&quot;_-;_-@_-"/>
    <numFmt numFmtId="182" formatCode="_-#,##0_-;\(#,##0\);_-\ \ &quot;-&quot;_-;_-@_-"/>
    <numFmt numFmtId="183" formatCode="&quot;\&quot;#,##0.00;[Red]&quot;\&quot;\-#,##0.00"/>
    <numFmt numFmtId="184" formatCode="_-* #,##0.00_$_-;\-* #,##0.00_$_-;_-* &quot;-&quot;??_$_-;_-@_-"/>
    <numFmt numFmtId="185" formatCode="0.0"/>
    <numFmt numFmtId="186" formatCode="#,##0;\-#,##0;&quot;-&quot;"/>
    <numFmt numFmtId="187" formatCode="_-* #,##0.00&quot;$&quot;_-;\-* #,##0.00&quot;$&quot;_-;_-* &quot;-&quot;??&quot;$&quot;_-;_-@_-"/>
    <numFmt numFmtId="188" formatCode="mmm/dd/yyyy;_-\ &quot;N/A&quot;_-;_-\ &quot;-&quot;_-"/>
    <numFmt numFmtId="189" formatCode="0.00_)"/>
    <numFmt numFmtId="190" formatCode="_-* #,##0_-;\-* #,##0_-;_-* &quot;-&quot;_-;_-@_-"/>
    <numFmt numFmtId="191" formatCode="_-#0&quot;.&quot;0000_-;\(#0&quot;.&quot;0000\);_-\ \ &quot;-&quot;_-;_-@_-"/>
    <numFmt numFmtId="192" formatCode="\$#,##0;\(\$#,##0\)"/>
    <numFmt numFmtId="193" formatCode="\(#,##0\)\ "/>
    <numFmt numFmtId="194" formatCode="_-#,##0%_-;\(#,##0%\);_-\ &quot;-&quot;_-"/>
    <numFmt numFmtId="195" formatCode="#,##0_);[Blue]\(#,##0\)"/>
    <numFmt numFmtId="196" formatCode="&quot;$&quot;#,##0_);\(&quot;$&quot;#,##0\)"/>
    <numFmt numFmtId="197" formatCode="0.00_);[Red]\(0.00\)"/>
    <numFmt numFmtId="198" formatCode="0.0%"/>
    <numFmt numFmtId="199" formatCode="_-* #,##0.0000000000_-;\-* #,##0.0000000000_-;_-* &quot;-&quot;??_-;_-@_-"/>
    <numFmt numFmtId="200" formatCode="_-* #,##0_$_-;\-* #,##0_$_-;_-* &quot;-&quot;_$_-;_-@_-"/>
    <numFmt numFmtId="201" formatCode="mmm/yyyy;_-\ &quot;N/A&quot;_-;_-\ &quot;-&quot;_-"/>
    <numFmt numFmtId="202" formatCode="_-#0&quot;.&quot;0,_-;\(#0&quot;.&quot;0,\);_-\ \ &quot;-&quot;_-;_-@_-"/>
    <numFmt numFmtId="203" formatCode="_-&quot;$&quot;* #,##0_-;\-&quot;$&quot;* #,##0_-;_-&quot;$&quot;* &quot;-&quot;_-;_-@_-"/>
    <numFmt numFmtId="204" formatCode="_-#,###.00,_-;\(#,###.00,\);_-\ \ &quot;-&quot;_-;_-@_-"/>
    <numFmt numFmtId="205" formatCode="\$#,##0.00;\(\$#,##0.00\)"/>
    <numFmt numFmtId="206" formatCode="&quot;$&quot;#,##0;[Red]&quot;$&quot;&quot;$&quot;&quot;$&quot;&quot;$&quot;&quot;$&quot;&quot;$&quot;&quot;$&quot;\-#,##0"/>
    <numFmt numFmtId="207" formatCode="[Red]0.0%;[Red]\(0.0%\)"/>
    <numFmt numFmtId="208" formatCode="_-#,###,_-;\(#,###,\);_-\ \ &quot;-&quot;_-;_-@_-"/>
    <numFmt numFmtId="209" formatCode="_-#,##0.00_-;\(#,##0.00\);_-\ \ &quot;-&quot;_-;_-@_-"/>
    <numFmt numFmtId="210" formatCode="0_ "/>
    <numFmt numFmtId="211" formatCode="[Blue]#,##0_);[Blue]\(#,##0\)"/>
    <numFmt numFmtId="212" formatCode="#,##0.000000"/>
    <numFmt numFmtId="213" formatCode="#,##0.00&quot;￥&quot;;\-#,##0.00&quot;￥&quot;"/>
    <numFmt numFmtId="214" formatCode="&quot;\&quot;#,##0;&quot;\&quot;\-#,##0"/>
    <numFmt numFmtId="215" formatCode="0.0_ "/>
    <numFmt numFmtId="216" formatCode="[Blue]0.0%;[Blue]\(0.0%\)"/>
    <numFmt numFmtId="217" formatCode="_ \¥* #,##0.00_ ;_ \¥* \-#,##0.00_ ;_ \¥* &quot;-&quot;??_ ;_ @_ "/>
    <numFmt numFmtId="218" formatCode="#,##0.0_);\(#,##0.0\)"/>
    <numFmt numFmtId="219" formatCode="&quot;$&quot;#,##0_);[Red]\(&quot;$&quot;#,##0\)"/>
    <numFmt numFmtId="220" formatCode="_ &quot;\&quot;* #,##0_ ;_ &quot;\&quot;* \-#,##0_ ;_ &quot;\&quot;* &quot;-&quot;_ ;_ @_ "/>
    <numFmt numFmtId="24" formatCode="\$#,##0_);[Red]\(\$#,##0\)"/>
    <numFmt numFmtId="221" formatCode="_-* #,##0\ _k_r_-;\-* #,##0\ _k_r_-;_-* &quot;-&quot;\ _k_r_-;_-@_-"/>
    <numFmt numFmtId="222" formatCode="_(* #,##0.0,_);_(* \(#,##0.0,\);_(* &quot;-&quot;_);_(@_)"/>
    <numFmt numFmtId="223" formatCode="#,##0;\(#,##0\)"/>
    <numFmt numFmtId="224" formatCode="_(&quot;$&quot;* #,##0.00_);_(&quot;$&quot;* \(#,##0.00\);_(&quot;$&quot;* &quot;-&quot;??_);_(@_)"/>
    <numFmt numFmtId="225" formatCode="* #,##0.00;* \-#,##0.00;* &quot;-&quot;??;@"/>
    <numFmt numFmtId="226" formatCode="&quot;$&quot;#,##0.00_);\(&quot;$&quot;#,##0.00\)"/>
    <numFmt numFmtId="227" formatCode="* #,##0;* \-#,##0;* &quot;-&quot;;@"/>
    <numFmt numFmtId="228" formatCode="#,##0;[Red]\(#,##0\)"/>
    <numFmt numFmtId="229" formatCode="\$#,##0_);[Red]&quot;($&quot;#,##0\)"/>
    <numFmt numFmtId="230" formatCode="#,##0_);[Red]\(#,##0\)"/>
    <numFmt numFmtId="231" formatCode="_([$€-2]* #,##0.00_);_([$€-2]* \(#,##0.00\);_([$€-2]* &quot;-&quot;??_)"/>
    <numFmt numFmtId="232" formatCode="0.000%"/>
    <numFmt numFmtId="233" formatCode="_ &quot;\&quot;* #,##0.00_ ;_ &quot;\&quot;* \-#,##0.00_ ;_ &quot;\&quot;* &quot;-&quot;??_ ;_ @_ "/>
    <numFmt numFmtId="234" formatCode="&quot;$&quot;#,##0.00_);[Red]\(&quot;$&quot;#,##0.00\)"/>
    <numFmt numFmtId="235" formatCode="_-* #,##0&quot;￥&quot;_-;\-* #,##0&quot;￥&quot;_-;_-* &quot;-&quot;&quot;￥&quot;_-;_-@_-"/>
    <numFmt numFmtId="236" formatCode="&quot;$&quot;\ #,##0.00_-;[Red]&quot;$&quot;\ #,##0.00\-"/>
    <numFmt numFmtId="237" formatCode="_-&quot;$&quot;\ * #,##0_-;_-&quot;$&quot;\ * #,##0\-;_-&quot;$&quot;\ * &quot;-&quot;_-;_-@_-"/>
    <numFmt numFmtId="238" formatCode="&quot;?\t#,##0_);[Red]\(&quot;&quot;?&quot;\t#,##0\)"/>
    <numFmt numFmtId="239" formatCode="0%;\(0%\)"/>
    <numFmt numFmtId="240" formatCode="#\ ??/??"/>
    <numFmt numFmtId="241" formatCode="&quot;$&quot;#,##0;\-&quot;$&quot;#,##0"/>
    <numFmt numFmtId="242" formatCode="#,##0.00&quot;￥&quot;;[Red]\-#,##0.00&quot;￥&quot;"/>
    <numFmt numFmtId="243" formatCode="0_);[Red]\(0\)"/>
    <numFmt numFmtId="244" formatCode="\ \ @"/>
    <numFmt numFmtId="245" formatCode="yyyy&quot;年&quot;m&quot;月&quot;d&quot;日&quot;;@"/>
    <numFmt numFmtId="246" formatCode="#,##0_);\(#,##0_)"/>
    <numFmt numFmtId="247" formatCode="0;_琀"/>
    <numFmt numFmtId="248" formatCode="_-* #,##0.00\ _k_r_-;\-* #,##0.00\ _k_r_-;_-* &quot;-&quot;??\ _k_r_-;_-@_-"/>
    <numFmt numFmtId="249" formatCode="&quot;綅&quot;\t#,##0_);[Red]\(&quot;綅&quot;\t#,##0\)"/>
    <numFmt numFmtId="25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51" formatCode="0.00_ "/>
    <numFmt numFmtId="252" formatCode="_-* #,##0&quot;$&quot;_-;\-* #,##0&quot;$&quot;_-;_-* &quot;-&quot;&quot;$&quot;_-;_-@_-"/>
    <numFmt numFmtId="253" formatCode="yy\.mm\.dd"/>
    <numFmt numFmtId="254" formatCode="#,##0_ "/>
  </numFmts>
  <fonts count="207">
    <font>
      <sz val="9"/>
      <name val="宋体"/>
      <charset val="134"/>
    </font>
    <font>
      <sz val="12"/>
      <color indexed="8"/>
      <name val="宋体"/>
      <charset val="134"/>
    </font>
    <font>
      <b/>
      <sz val="22"/>
      <color rgb="FF000000"/>
      <name val="宋体"/>
      <charset val="0"/>
    </font>
    <font>
      <sz val="11"/>
      <color indexed="8"/>
      <name val="Times New Roman"/>
      <charset val="0"/>
    </font>
    <font>
      <sz val="12"/>
      <name val="宋体"/>
      <charset val="134"/>
    </font>
    <font>
      <b/>
      <sz val="22"/>
      <color indexed="8"/>
      <name val="Times New Roman"/>
      <charset val="0"/>
    </font>
    <font>
      <sz val="12"/>
      <color indexed="8"/>
      <name val="宋体"/>
      <charset val="0"/>
    </font>
    <font>
      <sz val="22"/>
      <color indexed="8"/>
      <name val="宋体"/>
      <charset val="134"/>
    </font>
    <font>
      <sz val="12"/>
      <color indexed="8"/>
      <name val="Arial Narrow"/>
      <charset val="0"/>
    </font>
    <font>
      <sz val="11"/>
      <color indexed="8"/>
      <name val="宋体"/>
      <charset val="134"/>
    </font>
    <font>
      <sz val="12"/>
      <color indexed="10"/>
      <name val="宋体"/>
      <charset val="134"/>
    </font>
    <font>
      <b/>
      <sz val="22"/>
      <name val="宋体"/>
      <charset val="134"/>
    </font>
    <font>
      <sz val="12"/>
      <name val="宋体"/>
      <charset val="0"/>
    </font>
    <font>
      <b/>
      <sz val="12"/>
      <name val="宋体"/>
      <charset val="134"/>
    </font>
    <font>
      <b/>
      <sz val="12"/>
      <name val="宋体"/>
      <charset val="0"/>
    </font>
    <font>
      <b/>
      <sz val="22"/>
      <name val="Times New Roman"/>
      <charset val="0"/>
    </font>
    <font>
      <b/>
      <sz val="20"/>
      <color rgb="FF000000"/>
      <name val="宋体"/>
      <charset val="134"/>
    </font>
    <font>
      <sz val="12"/>
      <color rgb="FF000000"/>
      <name val="Times New Roman"/>
      <charset val="0"/>
    </font>
    <font>
      <sz val="12"/>
      <color rgb="FF000000"/>
      <name val="宋体"/>
      <charset val="134"/>
    </font>
    <font>
      <sz val="11"/>
      <name val="黑体"/>
      <charset val="134"/>
    </font>
    <font>
      <b/>
      <sz val="11"/>
      <name val="宋体"/>
      <charset val="134"/>
    </font>
    <font>
      <sz val="11"/>
      <name val="宋体"/>
      <charset val="134"/>
    </font>
    <font>
      <sz val="10"/>
      <name val="宋体"/>
      <charset val="134"/>
    </font>
    <font>
      <b/>
      <sz val="22"/>
      <color indexed="8"/>
      <name val="宋体"/>
      <charset val="134"/>
    </font>
    <font>
      <sz val="14"/>
      <color indexed="8"/>
      <name val="宋体"/>
      <charset val="134"/>
    </font>
    <font>
      <sz val="12"/>
      <name val="Times New Roman"/>
      <charset val="0"/>
    </font>
    <font>
      <b/>
      <sz val="12"/>
      <color indexed="8"/>
      <name val="宋体"/>
      <charset val="134"/>
    </font>
    <font>
      <sz val="22"/>
      <name val="宋体"/>
      <charset val="134"/>
    </font>
    <font>
      <sz val="12"/>
      <name val="宋体"/>
      <charset val="134"/>
      <scheme val="minor"/>
    </font>
    <font>
      <sz val="14"/>
      <name val="宋体"/>
      <charset val="134"/>
    </font>
    <font>
      <sz val="11"/>
      <name val="宋体"/>
      <charset val="134"/>
      <scheme val="minor"/>
    </font>
    <font>
      <b/>
      <sz val="22"/>
      <name val="黑体"/>
      <charset val="134"/>
    </font>
    <font>
      <b/>
      <sz val="12"/>
      <name val="宋体"/>
      <charset val="134"/>
      <scheme val="minor"/>
    </font>
    <font>
      <sz val="12"/>
      <name val="宋体"/>
      <charset val="134"/>
      <scheme val="major"/>
    </font>
    <font>
      <b/>
      <sz val="12"/>
      <name val="宋体"/>
      <charset val="134"/>
      <scheme val="major"/>
    </font>
    <font>
      <sz val="12"/>
      <color rgb="FFFF0000"/>
      <name val="宋体"/>
      <charset val="134"/>
      <scheme val="minor"/>
    </font>
    <font>
      <sz val="12"/>
      <color rgb="FFFF0000"/>
      <name val="宋体"/>
      <charset val="134"/>
      <scheme val="major"/>
    </font>
    <font>
      <sz val="22"/>
      <name val="黑体"/>
      <charset val="134"/>
    </font>
    <font>
      <sz val="22"/>
      <name val="Times New Roman"/>
      <charset val="0"/>
    </font>
    <font>
      <b/>
      <sz val="13"/>
      <name val="宋体"/>
      <charset val="134"/>
    </font>
    <font>
      <sz val="11"/>
      <name val="Times New Roman"/>
      <charset val="134"/>
    </font>
    <font>
      <sz val="16"/>
      <name val="方正小标宋_GBK"/>
      <charset val="134"/>
    </font>
    <font>
      <sz val="16"/>
      <name val="Times New Roman"/>
      <charset val="134"/>
    </font>
    <font>
      <b/>
      <sz val="11"/>
      <name val="Times New Roman"/>
      <charset val="134"/>
    </font>
    <font>
      <sz val="11"/>
      <color theme="1"/>
      <name val="宋体"/>
      <charset val="134"/>
      <scheme val="minor"/>
    </font>
    <font>
      <sz val="11"/>
      <color theme="0"/>
      <name val="宋体"/>
      <charset val="134"/>
      <scheme val="minor"/>
    </font>
    <font>
      <sz val="11"/>
      <color theme="1"/>
      <name val="宋体"/>
      <charset val="0"/>
      <scheme val="minor"/>
    </font>
    <font>
      <sz val="11"/>
      <color theme="0"/>
      <name val="宋体"/>
      <charset val="0"/>
      <scheme val="minor"/>
    </font>
    <font>
      <sz val="12"/>
      <color indexed="20"/>
      <name val="宋体"/>
      <charset val="134"/>
    </font>
    <font>
      <sz val="10"/>
      <name val="Arial"/>
      <charset val="134"/>
    </font>
    <font>
      <sz val="8"/>
      <name val="Times New Roman"/>
      <charset val="134"/>
    </font>
    <font>
      <sz val="12"/>
      <color indexed="9"/>
      <name val="宋体"/>
      <charset val="134"/>
    </font>
    <font>
      <b/>
      <sz val="12"/>
      <name val="Arial"/>
      <charset val="134"/>
    </font>
    <font>
      <b/>
      <sz val="11"/>
      <color indexed="63"/>
      <name val="宋体"/>
      <charset val="134"/>
    </font>
    <font>
      <sz val="11"/>
      <color indexed="17"/>
      <name val="宋体"/>
      <charset val="134"/>
    </font>
    <font>
      <sz val="11"/>
      <color indexed="20"/>
      <name val="宋体"/>
      <charset val="134"/>
    </font>
    <font>
      <b/>
      <sz val="21"/>
      <name val="楷体_GB2312"/>
      <charset val="134"/>
    </font>
    <font>
      <b/>
      <i/>
      <sz val="16"/>
      <name val="Helv"/>
      <charset val="134"/>
    </font>
    <font>
      <sz val="11"/>
      <color indexed="62"/>
      <name val="宋体"/>
      <charset val="134"/>
    </font>
    <font>
      <u/>
      <sz val="11"/>
      <color rgb="FF0000FF"/>
      <name val="宋体"/>
      <charset val="0"/>
      <scheme val="minor"/>
    </font>
    <font>
      <sz val="11"/>
      <color rgb="FF3F3F76"/>
      <name val="宋体"/>
      <charset val="0"/>
      <scheme val="minor"/>
    </font>
    <font>
      <u/>
      <sz val="11"/>
      <color rgb="FF800080"/>
      <name val="宋体"/>
      <charset val="0"/>
      <scheme val="minor"/>
    </font>
    <font>
      <b/>
      <sz val="13"/>
      <color indexed="56"/>
      <name val="宋体"/>
      <charset val="134"/>
    </font>
    <font>
      <sz val="12"/>
      <name val="官帕眉"/>
      <charset val="134"/>
    </font>
    <font>
      <b/>
      <sz val="11"/>
      <color theme="3"/>
      <name val="宋体"/>
      <charset val="134"/>
      <scheme val="minor"/>
    </font>
    <font>
      <sz val="11"/>
      <color rgb="FFFA7D00"/>
      <name val="宋体"/>
      <charset val="0"/>
      <scheme val="minor"/>
    </font>
    <font>
      <sz val="7"/>
      <name val="Small Fonts"/>
      <charset val="134"/>
    </font>
    <font>
      <sz val="12"/>
      <name val="????"/>
      <charset val="134"/>
    </font>
    <font>
      <sz val="11"/>
      <name val="MS P????"/>
      <charset val="134"/>
    </font>
    <font>
      <b/>
      <sz val="11"/>
      <color indexed="8"/>
      <name val="宋体"/>
      <charset val="134"/>
    </font>
    <font>
      <sz val="8"/>
      <name val="Arial"/>
      <charset val="134"/>
    </font>
    <font>
      <b/>
      <sz val="12"/>
      <color indexed="52"/>
      <name val="宋体"/>
      <charset val="134"/>
    </font>
    <font>
      <b/>
      <sz val="11"/>
      <color indexed="9"/>
      <name val="宋体"/>
      <charset val="134"/>
    </font>
    <font>
      <b/>
      <sz val="11"/>
      <color indexed="56"/>
      <name val="宋体"/>
      <charset val="134"/>
    </font>
    <font>
      <sz val="10.5"/>
      <color indexed="20"/>
      <name val="宋体"/>
      <charset val="134"/>
    </font>
    <font>
      <sz val="10"/>
      <color indexed="8"/>
      <name val="Arial"/>
      <charset val="134"/>
    </font>
    <font>
      <sz val="12"/>
      <color indexed="16"/>
      <name val="宋体"/>
      <charset val="134"/>
    </font>
    <font>
      <sz val="10"/>
      <name val="Times New Roman"/>
      <charset val="134"/>
    </font>
    <font>
      <sz val="11"/>
      <color indexed="9"/>
      <name val="宋体"/>
      <charset val="134"/>
    </font>
    <font>
      <sz val="11"/>
      <color indexed="42"/>
      <name val="宋体"/>
      <charset val="134"/>
    </font>
    <font>
      <b/>
      <sz val="13"/>
      <color theme="3"/>
      <name val="宋体"/>
      <charset val="134"/>
      <scheme val="minor"/>
    </font>
    <font>
      <b/>
      <sz val="11"/>
      <color indexed="52"/>
      <name val="宋体"/>
      <charset val="134"/>
    </font>
    <font>
      <sz val="11"/>
      <color rgb="FF9C0006"/>
      <name val="宋体"/>
      <charset val="0"/>
      <scheme val="minor"/>
    </font>
    <font>
      <sz val="11"/>
      <name val="ＭＳ Ｐゴシック"/>
      <charset val="134"/>
    </font>
    <font>
      <b/>
      <sz val="15"/>
      <color theme="3"/>
      <name val="宋体"/>
      <charset val="134"/>
      <scheme val="minor"/>
    </font>
    <font>
      <sz val="12"/>
      <color indexed="62"/>
      <name val="宋体"/>
      <charset val="134"/>
    </font>
    <font>
      <b/>
      <sz val="11"/>
      <color rgb="FFFA7D00"/>
      <name val="宋体"/>
      <charset val="134"/>
      <scheme val="minor"/>
    </font>
    <font>
      <sz val="12"/>
      <name val="Times New Roman"/>
      <charset val="134"/>
    </font>
    <font>
      <sz val="11"/>
      <color rgb="FF006100"/>
      <name val="宋体"/>
      <charset val="134"/>
      <scheme val="minor"/>
    </font>
    <font>
      <b/>
      <sz val="10"/>
      <name val="MS Sans Serif"/>
      <charset val="134"/>
    </font>
    <font>
      <b/>
      <sz val="11"/>
      <color rgb="FF3F3F3F"/>
      <name val="宋体"/>
      <charset val="0"/>
      <scheme val="minor"/>
    </font>
    <font>
      <sz val="11"/>
      <color rgb="FFFF0000"/>
      <name val="宋体"/>
      <charset val="0"/>
      <scheme val="minor"/>
    </font>
    <font>
      <b/>
      <sz val="18"/>
      <color theme="3"/>
      <name val="宋体"/>
      <charset val="134"/>
      <scheme val="minor"/>
    </font>
    <font>
      <sz val="11"/>
      <color indexed="52"/>
      <name val="宋体"/>
      <charset val="134"/>
    </font>
    <font>
      <i/>
      <sz val="11"/>
      <color rgb="FF7F7F7F"/>
      <name val="宋体"/>
      <charset val="0"/>
      <scheme val="minor"/>
    </font>
    <font>
      <i/>
      <sz val="11"/>
      <color indexed="23"/>
      <name val="宋体"/>
      <charset val="134"/>
    </font>
    <font>
      <sz val="11"/>
      <color indexed="10"/>
      <name val="宋体"/>
      <charset val="134"/>
    </font>
    <font>
      <sz val="11"/>
      <color indexed="60"/>
      <name val="宋体"/>
      <charset val="134"/>
    </font>
    <font>
      <b/>
      <sz val="11"/>
      <color rgb="FFFA7D00"/>
      <name val="宋体"/>
      <charset val="0"/>
      <scheme val="minor"/>
    </font>
    <font>
      <b/>
      <sz val="11"/>
      <color rgb="FFFFFFFF"/>
      <name val="宋体"/>
      <charset val="0"/>
      <scheme val="minor"/>
    </font>
    <font>
      <sz val="10"/>
      <name val="Helv"/>
      <charset val="134"/>
    </font>
    <font>
      <b/>
      <sz val="11"/>
      <color theme="1"/>
      <name val="宋体"/>
      <charset val="0"/>
      <scheme val="minor"/>
    </font>
    <font>
      <b/>
      <sz val="18"/>
      <color indexed="56"/>
      <name val="宋体"/>
      <charset val="134"/>
    </font>
    <font>
      <b/>
      <sz val="11"/>
      <color indexed="62"/>
      <name val="宋体"/>
      <charset val="134"/>
    </font>
    <font>
      <sz val="11"/>
      <color rgb="FF006100"/>
      <name val="宋体"/>
      <charset val="0"/>
      <scheme val="minor"/>
    </font>
    <font>
      <sz val="11"/>
      <color rgb="FF9C6500"/>
      <name val="宋体"/>
      <charset val="0"/>
      <scheme val="minor"/>
    </font>
    <font>
      <sz val="9"/>
      <color indexed="8"/>
      <name val="宋体"/>
      <charset val="134"/>
    </font>
    <font>
      <sz val="13"/>
      <name val="Tms Rmn"/>
      <charset val="134"/>
    </font>
    <font>
      <u/>
      <sz val="10"/>
      <color indexed="36"/>
      <name val="Arial"/>
      <charset val="134"/>
    </font>
    <font>
      <sz val="12"/>
      <color indexed="17"/>
      <name val="楷体_GB2312"/>
      <charset val="134"/>
    </font>
    <font>
      <b/>
      <sz val="10"/>
      <name val="Helv"/>
      <charset val="134"/>
    </font>
    <font>
      <sz val="12"/>
      <color indexed="17"/>
      <name val="宋体"/>
      <charset val="134"/>
    </font>
    <font>
      <sz val="10"/>
      <color indexed="17"/>
      <name val="宋体"/>
      <charset val="134"/>
    </font>
    <font>
      <sz val="12"/>
      <name val="MS Sans Serif"/>
      <charset val="134"/>
    </font>
    <font>
      <sz val="10"/>
      <name val="ＭＳ Ｐゴシック"/>
      <charset val="134"/>
    </font>
    <font>
      <sz val="11"/>
      <color indexed="20"/>
      <name val="Tahoma"/>
      <charset val="134"/>
    </font>
    <font>
      <b/>
      <sz val="11"/>
      <color rgb="FF3F3F3F"/>
      <name val="宋体"/>
      <charset val="134"/>
      <scheme val="minor"/>
    </font>
    <font>
      <sz val="12"/>
      <name val="Arial"/>
      <charset val="134"/>
    </font>
    <font>
      <sz val="10"/>
      <name val="Geneva"/>
      <charset val="134"/>
    </font>
    <font>
      <b/>
      <sz val="15"/>
      <color indexed="62"/>
      <name val="宋体"/>
      <charset val="134"/>
    </font>
    <font>
      <sz val="11"/>
      <color indexed="8"/>
      <name val="Times New Roman"/>
      <charset val="134"/>
    </font>
    <font>
      <b/>
      <sz val="15"/>
      <color indexed="56"/>
      <name val="宋体"/>
      <charset val="134"/>
    </font>
    <font>
      <b/>
      <sz val="16"/>
      <name val="宋体"/>
      <charset val="134"/>
    </font>
    <font>
      <sz val="12"/>
      <color indexed="20"/>
      <name val="楷体_GB2312"/>
      <charset val="134"/>
    </font>
    <font>
      <u val="singleAccounting"/>
      <vertAlign val="subscript"/>
      <sz val="10"/>
      <name val="Times New Roman"/>
      <charset val="134"/>
    </font>
    <font>
      <i/>
      <sz val="9"/>
      <name val="Times New Roman"/>
      <charset val="134"/>
    </font>
    <font>
      <b/>
      <sz val="12"/>
      <color indexed="63"/>
      <name val="宋体"/>
      <charset val="134"/>
    </font>
    <font>
      <i/>
      <sz val="11"/>
      <color rgb="FF7F7F7F"/>
      <name val="宋体"/>
      <charset val="134"/>
      <scheme val="minor"/>
    </font>
    <font>
      <sz val="11"/>
      <color theme="1"/>
      <name val="Tahoma"/>
      <charset val="134"/>
    </font>
    <font>
      <sz val="10"/>
      <color indexed="20"/>
      <name val="宋体"/>
      <charset val="134"/>
    </font>
    <font>
      <sz val="11"/>
      <color indexed="8"/>
      <name val="Tahoma"/>
      <charset val="134"/>
    </font>
    <font>
      <b/>
      <sz val="20"/>
      <color indexed="8"/>
      <name val="黑体"/>
      <charset val="134"/>
    </font>
    <font>
      <b/>
      <sz val="12"/>
      <name val="Helv"/>
      <charset val="134"/>
    </font>
    <font>
      <u/>
      <sz val="12"/>
      <color indexed="36"/>
      <name val="宋体"/>
      <charset val="134"/>
    </font>
    <font>
      <sz val="10"/>
      <color indexed="8"/>
      <name val="宋体"/>
      <charset val="134"/>
    </font>
    <font>
      <sz val="11"/>
      <color indexed="16"/>
      <name val="宋体"/>
      <charset val="134"/>
    </font>
    <font>
      <b/>
      <sz val="11"/>
      <color indexed="42"/>
      <name val="宋体"/>
      <charset val="134"/>
    </font>
    <font>
      <b/>
      <sz val="8"/>
      <color indexed="8"/>
      <name val="Helv"/>
      <charset val="134"/>
    </font>
    <font>
      <sz val="11"/>
      <color rgb="FFFF0000"/>
      <name val="宋体"/>
      <charset val="134"/>
      <scheme val="minor"/>
    </font>
    <font>
      <sz val="10"/>
      <name val="MS Sans Serif"/>
      <charset val="134"/>
    </font>
    <font>
      <sz val="12"/>
      <name val="돋움체"/>
      <charset val="134"/>
    </font>
    <font>
      <sz val="11"/>
      <color rgb="FF9C0006"/>
      <name val="宋体"/>
      <charset val="134"/>
      <scheme val="minor"/>
    </font>
    <font>
      <b/>
      <sz val="11"/>
      <color theme="0"/>
      <name val="宋体"/>
      <charset val="134"/>
      <scheme val="minor"/>
    </font>
    <font>
      <sz val="12"/>
      <name val="新細明體"/>
      <charset val="134"/>
    </font>
    <font>
      <b/>
      <sz val="12"/>
      <name val="MS Sans Serif"/>
      <charset val="134"/>
    </font>
    <font>
      <b/>
      <sz val="10"/>
      <name val="Tms Rmn"/>
      <charset val="134"/>
    </font>
    <font>
      <sz val="11"/>
      <color rgb="FF9C6500"/>
      <name val="宋体"/>
      <charset val="134"/>
      <scheme val="minor"/>
    </font>
    <font>
      <sz val="11"/>
      <color indexed="8"/>
      <name val="宋体"/>
      <charset val="134"/>
      <scheme val="minor"/>
    </font>
    <font>
      <sz val="11"/>
      <name val="明朝"/>
      <charset val="134"/>
    </font>
    <font>
      <sz val="10.5"/>
      <color indexed="17"/>
      <name val="宋体"/>
      <charset val="134"/>
    </font>
    <font>
      <sz val="12"/>
      <name val="Courier"/>
      <charset val="134"/>
    </font>
    <font>
      <sz val="11"/>
      <color indexed="17"/>
      <name val="Tahoma"/>
      <charset val="134"/>
    </font>
    <font>
      <u/>
      <sz val="12"/>
      <color indexed="12"/>
      <name val="宋体"/>
      <charset val="134"/>
    </font>
    <font>
      <b/>
      <sz val="13"/>
      <color indexed="62"/>
      <name val="宋体"/>
      <charset val="134"/>
    </font>
    <font>
      <sz val="11"/>
      <color rgb="FF000000"/>
      <name val="Calibri"/>
      <charset val="134"/>
    </font>
    <font>
      <sz val="12"/>
      <color indexed="9"/>
      <name val="Helv"/>
      <charset val="134"/>
    </font>
    <font>
      <b/>
      <sz val="14"/>
      <name val="楷体"/>
      <charset val="134"/>
    </font>
    <font>
      <b/>
      <sz val="18"/>
      <color indexed="62"/>
      <name val="宋体"/>
      <charset val="134"/>
    </font>
    <font>
      <sz val="11"/>
      <color indexed="0"/>
      <name val="Calibri"/>
      <charset val="134"/>
    </font>
    <font>
      <sz val="10"/>
      <name val="Courier"/>
      <charset val="134"/>
    </font>
    <font>
      <sz val="12"/>
      <color indexed="14"/>
      <name val="宋体"/>
      <charset val="134"/>
    </font>
    <font>
      <sz val="20"/>
      <name val="Letter Gothic (W1)"/>
      <charset val="134"/>
    </font>
    <font>
      <b/>
      <sz val="18"/>
      <name val="Arial"/>
      <charset val="134"/>
    </font>
    <font>
      <sz val="7"/>
      <name val="Helv"/>
      <charset val="134"/>
    </font>
    <font>
      <b/>
      <sz val="13"/>
      <name val="Tms Rmn"/>
      <charset val="134"/>
    </font>
    <font>
      <b/>
      <sz val="10"/>
      <name val="Arial"/>
      <charset val="134"/>
    </font>
    <font>
      <b/>
      <sz val="8"/>
      <name val="Arial"/>
      <charset val="134"/>
    </font>
    <font>
      <sz val="10"/>
      <name val="MS Serif"/>
      <charset val="134"/>
    </font>
    <font>
      <sz val="10"/>
      <color indexed="16"/>
      <name val="MS Serif"/>
      <charset val="134"/>
    </font>
    <font>
      <sz val="9"/>
      <name val="Times New Roman"/>
      <charset val="134"/>
    </font>
    <font>
      <sz val="10"/>
      <name val="Arial"/>
      <charset val="0"/>
    </font>
    <font>
      <b/>
      <sz val="18"/>
      <color theme="3"/>
      <name val="宋体"/>
      <charset val="134"/>
      <scheme val="major"/>
    </font>
    <font>
      <u/>
      <sz val="10"/>
      <color indexed="12"/>
      <name val="Arial"/>
      <charset val="134"/>
    </font>
    <font>
      <sz val="11"/>
      <name val="돋움"/>
      <charset val="134"/>
    </font>
    <font>
      <b/>
      <i/>
      <sz val="12"/>
      <name val="Times New Roman"/>
      <charset val="134"/>
    </font>
    <font>
      <sz val="12"/>
      <name val="Helv"/>
      <charset val="134"/>
    </font>
    <font>
      <sz val="10"/>
      <color indexed="20"/>
      <name val="Arial"/>
      <charset val="134"/>
    </font>
    <font>
      <sz val="18"/>
      <name val="Times New Roman"/>
      <charset val="134"/>
    </font>
    <font>
      <b/>
      <sz val="13"/>
      <name val="Times New Roman"/>
      <charset val="134"/>
    </font>
    <font>
      <i/>
      <sz val="12"/>
      <name val="Times New Roman"/>
      <charset val="134"/>
    </font>
    <font>
      <b/>
      <sz val="11"/>
      <name val="Helv"/>
      <charset val="134"/>
    </font>
    <font>
      <sz val="10"/>
      <color indexed="8"/>
      <name val="MS Sans Serif"/>
      <charset val="134"/>
    </font>
    <font>
      <sz val="11"/>
      <color rgb="FFFA7D00"/>
      <name val="宋体"/>
      <charset val="134"/>
      <scheme val="minor"/>
    </font>
    <font>
      <b/>
      <sz val="11"/>
      <color theme="1"/>
      <name val="宋体"/>
      <charset val="134"/>
      <scheme val="minor"/>
    </font>
    <font>
      <b/>
      <sz val="11"/>
      <color indexed="16"/>
      <name val="Times New Roman"/>
      <charset val="134"/>
    </font>
    <font>
      <sz val="10"/>
      <name val="Tms Rmn"/>
      <charset val="134"/>
    </font>
    <font>
      <sz val="7"/>
      <color indexed="10"/>
      <name val="Helv"/>
      <charset val="134"/>
    </font>
    <font>
      <sz val="8"/>
      <color indexed="16"/>
      <name val="Century Schoolbook"/>
      <charset val="134"/>
    </font>
    <font>
      <b/>
      <sz val="10"/>
      <color indexed="8"/>
      <name val="黑体"/>
      <charset val="134"/>
    </font>
    <font>
      <b/>
      <i/>
      <sz val="10"/>
      <name val="Times New Roman"/>
      <charset val="134"/>
    </font>
    <font>
      <b/>
      <sz val="12"/>
      <color indexed="9"/>
      <name val="宋体"/>
      <charset val="134"/>
    </font>
    <font>
      <b/>
      <sz val="9"/>
      <name val="Times New Roman"/>
      <charset val="134"/>
    </font>
    <font>
      <sz val="11"/>
      <color indexed="12"/>
      <name val="Times New Roman"/>
      <charset val="134"/>
    </font>
    <font>
      <sz val="12"/>
      <color indexed="60"/>
      <name val="宋体"/>
      <charset val="134"/>
    </font>
    <font>
      <sz val="11"/>
      <color rgb="FF3F3F76"/>
      <name val="宋体"/>
      <charset val="134"/>
      <scheme val="minor"/>
    </font>
    <font>
      <sz val="10"/>
      <name val="楷体"/>
      <charset val="134"/>
    </font>
    <font>
      <u/>
      <sz val="10"/>
      <color indexed="14"/>
      <name val="MS Sans Serif"/>
      <charset val="134"/>
    </font>
    <font>
      <sz val="10"/>
      <color rgb="FF000000"/>
      <name val="宋体"/>
      <charset val="134"/>
      <scheme val="minor"/>
    </font>
    <font>
      <u/>
      <sz val="10"/>
      <color indexed="12"/>
      <name val="MS Sans Serif"/>
      <charset val="134"/>
    </font>
    <font>
      <b/>
      <sz val="9"/>
      <name val="Arial"/>
      <charset val="134"/>
    </font>
    <font>
      <sz val="10"/>
      <color indexed="17"/>
      <name val="Arial"/>
      <charset val="134"/>
    </font>
    <font>
      <sz val="12"/>
      <color indexed="52"/>
      <name val="宋体"/>
      <charset val="134"/>
    </font>
    <font>
      <i/>
      <sz val="12"/>
      <color indexed="23"/>
      <name val="宋体"/>
      <charset val="134"/>
    </font>
    <font>
      <b/>
      <sz val="22"/>
      <color rgb="FF000000"/>
      <name val="Times New Roman"/>
      <charset val="0"/>
    </font>
    <font>
      <b/>
      <sz val="8"/>
      <color rgb="FF000000"/>
      <name val="宋体"/>
      <charset val="134"/>
    </font>
    <font>
      <b/>
      <sz val="12"/>
      <color rgb="FF000000"/>
      <name val="宋体"/>
      <charset val="134"/>
    </font>
    <font>
      <sz val="12"/>
      <color indexed="8"/>
      <name val="Times New Roman"/>
      <charset val="0"/>
    </font>
  </fonts>
  <fills count="1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799584948271126"/>
        <bgColor indexed="64"/>
      </patternFill>
    </fill>
    <fill>
      <patternFill patternType="solid">
        <fgColor theme="5" tint="0.399639881588183"/>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indexed="4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indexed="55"/>
        <bgColor indexed="64"/>
      </patternFill>
    </fill>
    <fill>
      <patternFill patternType="solid">
        <fgColor indexed="43"/>
        <bgColor indexed="64"/>
      </patternFill>
    </fill>
    <fill>
      <patternFill patternType="solid">
        <fgColor theme="9" tint="0.799981688894314"/>
        <bgColor indexed="64"/>
      </patternFill>
    </fill>
    <fill>
      <patternFill patternType="solid">
        <fgColor indexed="47"/>
        <bgColor indexed="64"/>
      </patternFill>
    </fill>
    <fill>
      <patternFill patternType="solid">
        <fgColor theme="9" tint="0.799615466780602"/>
        <bgColor indexed="64"/>
      </patternFill>
    </fill>
    <fill>
      <patternFill patternType="solid">
        <fgColor indexed="22"/>
        <bgColor indexed="64"/>
      </patternFill>
    </fill>
    <fill>
      <patternFill patternType="solid">
        <fgColor indexed="49"/>
        <bgColor indexed="64"/>
      </patternFill>
    </fill>
    <fill>
      <patternFill patternType="solid">
        <fgColor indexed="22"/>
        <bgColor indexed="22"/>
      </patternFill>
    </fill>
    <fill>
      <patternFill patternType="solid">
        <fgColor indexed="26"/>
        <bgColor indexed="64"/>
      </patternFill>
    </fill>
    <fill>
      <patternFill patternType="solid">
        <fgColor indexed="42"/>
        <bgColor indexed="64"/>
      </patternFill>
    </fill>
    <fill>
      <patternFill patternType="solid">
        <fgColor indexed="42"/>
        <bgColor indexed="42"/>
      </patternFill>
    </fill>
    <fill>
      <patternFill patternType="solid">
        <fgColor indexed="51"/>
        <bgColor indexed="64"/>
      </patternFill>
    </fill>
    <fill>
      <patternFill patternType="solid">
        <fgColor indexed="31"/>
        <bgColor indexed="64"/>
      </patternFill>
    </fill>
    <fill>
      <patternFill patternType="solid">
        <fgColor indexed="29"/>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615466780602"/>
        <bgColor indexed="64"/>
      </patternFill>
    </fill>
    <fill>
      <patternFill patternType="solid">
        <fgColor indexed="46"/>
        <bgColor indexed="64"/>
      </patternFill>
    </fill>
    <fill>
      <patternFill patternType="solid">
        <fgColor theme="8" tint="0.399609363078707"/>
        <bgColor indexed="64"/>
      </patternFill>
    </fill>
    <fill>
      <patternFill patternType="solid">
        <fgColor theme="6" tint="0.799676503799554"/>
        <bgColor indexed="64"/>
      </patternFill>
    </fill>
    <fill>
      <patternFill patternType="solid">
        <fgColor indexed="11"/>
        <bgColor indexed="64"/>
      </patternFill>
    </fill>
    <fill>
      <patternFill patternType="solid">
        <fgColor theme="7" tint="0.599993896298105"/>
        <bgColor indexed="64"/>
      </patternFill>
    </fill>
    <fill>
      <patternFill patternType="solid">
        <fgColor indexed="53"/>
        <bgColor indexed="64"/>
      </patternFill>
    </fill>
    <fill>
      <patternFill patternType="solid">
        <fgColor theme="5" tint="0.799676503799554"/>
        <bgColor indexed="64"/>
      </patternFill>
    </fill>
    <fill>
      <patternFill patternType="solid">
        <fgColor indexed="27"/>
        <bgColor indexed="64"/>
      </patternFill>
    </fill>
    <fill>
      <patternFill patternType="solid">
        <fgColor rgb="FFFFC7CE"/>
        <bgColor indexed="64"/>
      </patternFill>
    </fill>
    <fill>
      <patternFill patternType="solid">
        <fgColor theme="9" tint="0.799676503799554"/>
        <bgColor indexed="64"/>
      </patternFill>
    </fill>
    <fill>
      <patternFill patternType="solid">
        <fgColor indexed="36"/>
        <bgColor indexed="64"/>
      </patternFill>
    </fill>
    <fill>
      <patternFill patternType="solid">
        <fgColor indexed="57"/>
        <bgColor indexed="64"/>
      </patternFill>
    </fill>
    <fill>
      <patternFill patternType="solid">
        <fgColor indexed="10"/>
        <bgColor indexed="64"/>
      </patternFill>
    </fill>
    <fill>
      <patternFill patternType="solid">
        <fgColor rgb="FFF2F2F2"/>
        <bgColor indexed="64"/>
      </patternFill>
    </fill>
    <fill>
      <patternFill patternType="solid">
        <fgColor indexed="44"/>
        <bgColor indexed="64"/>
      </patternFill>
    </fill>
    <fill>
      <patternFill patternType="solid">
        <fgColor rgb="FFC6EFCE"/>
        <bgColor indexed="64"/>
      </patternFill>
    </fill>
    <fill>
      <patternFill patternType="solid">
        <fgColor theme="6" tint="0.799615466780602"/>
        <bgColor indexed="64"/>
      </patternFill>
    </fill>
    <fill>
      <patternFill patternType="solid">
        <fgColor indexed="45"/>
        <bgColor indexed="45"/>
      </patternFill>
    </fill>
    <fill>
      <patternFill patternType="solid">
        <fgColor theme="8" tint="0.599993896298105"/>
        <bgColor indexed="64"/>
      </patternFill>
    </fill>
    <fill>
      <patternFill patternType="solid">
        <fgColor rgb="FFFFFFCC"/>
        <bgColor indexed="64"/>
      </patternFill>
    </fill>
    <fill>
      <patternFill patternType="solid">
        <fgColor theme="8" tint="0.39967040009765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indexed="52"/>
        <bgColor indexed="64"/>
      </patternFill>
    </fill>
    <fill>
      <patternFill patternType="solid">
        <fgColor theme="8" tint="0.799676503799554"/>
        <bgColor indexed="64"/>
      </patternFill>
    </fill>
    <fill>
      <patternFill patternType="solid">
        <fgColor indexed="54"/>
        <bgColor indexed="64"/>
      </patternFill>
    </fill>
    <fill>
      <patternFill patternType="solid">
        <fgColor theme="4" tint="0.399975585192419"/>
        <bgColor indexed="64"/>
      </patternFill>
    </fill>
    <fill>
      <patternFill patternType="solid">
        <fgColor theme="6"/>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615466780602"/>
        <bgColor indexed="64"/>
      </patternFill>
    </fill>
    <fill>
      <patternFill patternType="solid">
        <fgColor indexed="30"/>
        <bgColor indexed="30"/>
      </patternFill>
    </fill>
    <fill>
      <patternFill patternType="solid">
        <fgColor theme="9"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8"/>
        <bgColor indexed="64"/>
      </patternFill>
    </fill>
    <fill>
      <patternFill patternType="solid">
        <fgColor theme="7" tint="0.399578844569231"/>
        <bgColor indexed="64"/>
      </patternFill>
    </fill>
    <fill>
      <patternFill patternType="solid">
        <fgColor indexed="44"/>
        <bgColor indexed="44"/>
      </patternFill>
    </fill>
    <fill>
      <patternFill patternType="solid">
        <fgColor theme="7" tint="0.399609363078707"/>
        <bgColor indexed="64"/>
      </patternFill>
    </fill>
    <fill>
      <patternFill patternType="solid">
        <fgColor theme="5" tint="0.399609363078707"/>
        <bgColor indexed="64"/>
      </patternFill>
    </fill>
    <fill>
      <patternFill patternType="solid">
        <fgColor indexed="20"/>
        <bgColor indexed="64"/>
      </patternFill>
    </fill>
    <fill>
      <patternFill patternType="solid">
        <fgColor theme="7" tint="0.799584948271126"/>
        <bgColor indexed="64"/>
      </patternFill>
    </fill>
    <fill>
      <patternFill patternType="solid">
        <fgColor indexed="27"/>
        <bgColor indexed="27"/>
      </patternFill>
    </fill>
    <fill>
      <patternFill patternType="solid">
        <fgColor theme="4" tint="0.799645985290078"/>
        <bgColor indexed="64"/>
      </patternFill>
    </fill>
    <fill>
      <patternFill patternType="solid">
        <fgColor indexed="54"/>
        <bgColor indexed="54"/>
      </patternFill>
    </fill>
    <fill>
      <patternFill patternType="solid">
        <fgColor theme="6" tint="0.399670400097659"/>
        <bgColor indexed="64"/>
      </patternFill>
    </fill>
    <fill>
      <patternFill patternType="solid">
        <fgColor theme="5" tint="0.799645985290078"/>
        <bgColor indexed="64"/>
      </patternFill>
    </fill>
    <fill>
      <patternFill patternType="solid">
        <fgColor indexed="29"/>
        <bgColor indexed="29"/>
      </patternFill>
    </fill>
    <fill>
      <patternFill patternType="solid">
        <fgColor theme="6" tint="0.399578844569231"/>
        <bgColor indexed="64"/>
      </patternFill>
    </fill>
    <fill>
      <patternFill patternType="solid">
        <fgColor theme="7" tint="0.399639881588183"/>
        <bgColor indexed="64"/>
      </patternFill>
    </fill>
    <fill>
      <patternFill patternType="solid">
        <fgColor theme="8" tint="0.799645985290078"/>
        <bgColor indexed="64"/>
      </patternFill>
    </fill>
    <fill>
      <patternFill patternType="solid">
        <fgColor indexed="13"/>
        <bgColor indexed="64"/>
      </patternFill>
    </fill>
    <fill>
      <patternFill patternType="solid">
        <fgColor theme="8" tint="0.799615466780602"/>
        <bgColor indexed="64"/>
      </patternFill>
    </fill>
    <fill>
      <patternFill patternType="lightUp">
        <fgColor indexed="9"/>
        <bgColor indexed="53"/>
      </patternFill>
    </fill>
    <fill>
      <patternFill patternType="solid">
        <fgColor indexed="55"/>
        <bgColor indexed="55"/>
      </patternFill>
    </fill>
    <fill>
      <patternFill patternType="solid">
        <fgColor theme="9" tint="0.399670400097659"/>
        <bgColor indexed="64"/>
      </patternFill>
    </fill>
    <fill>
      <patternFill patternType="solid">
        <fgColor indexed="30"/>
        <bgColor indexed="64"/>
      </patternFill>
    </fill>
    <fill>
      <patternFill patternType="solid">
        <fgColor theme="9" tint="0.799584948271126"/>
        <bgColor indexed="64"/>
      </patternFill>
    </fill>
    <fill>
      <patternFill patternType="solid">
        <fgColor theme="4" tint="0.799676503799554"/>
        <bgColor indexed="64"/>
      </patternFill>
    </fill>
    <fill>
      <patternFill patternType="solid">
        <fgColor theme="6" tint="0.399609363078707"/>
        <bgColor indexed="64"/>
      </patternFill>
    </fill>
    <fill>
      <patternFill patternType="solid">
        <fgColor indexed="47"/>
        <bgColor indexed="47"/>
      </patternFill>
    </fill>
    <fill>
      <patternFill patternType="solid">
        <fgColor theme="6" tint="0.799584948271126"/>
        <bgColor indexed="64"/>
      </patternFill>
    </fill>
    <fill>
      <patternFill patternType="solid">
        <fgColor indexed="51"/>
        <bgColor indexed="51"/>
      </patternFill>
    </fill>
    <fill>
      <patternFill patternType="solid">
        <fgColor theme="9" tint="0.399609363078707"/>
        <bgColor indexed="64"/>
      </patternFill>
    </fill>
    <fill>
      <patternFill patternType="solid">
        <fgColor theme="5" tint="0.799615466780602"/>
        <bgColor indexed="64"/>
      </patternFill>
    </fill>
    <fill>
      <patternFill patternType="solid">
        <fgColor theme="7" tint="0.799676503799554"/>
        <bgColor indexed="64"/>
      </patternFill>
    </fill>
    <fill>
      <patternFill patternType="solid">
        <fgColor theme="8" tint="0.799584948271126"/>
        <bgColor indexed="64"/>
      </patternFill>
    </fill>
    <fill>
      <patternFill patternType="solid">
        <fgColor indexed="15"/>
        <bgColor indexed="64"/>
      </patternFill>
    </fill>
    <fill>
      <patternFill patternType="solid">
        <fgColor theme="9" tint="0.799645985290078"/>
        <bgColor indexed="64"/>
      </patternFill>
    </fill>
    <fill>
      <patternFill patternType="solid">
        <fgColor indexed="49"/>
        <bgColor indexed="49"/>
      </patternFill>
    </fill>
    <fill>
      <patternFill patternType="solid">
        <fgColor theme="6" tint="0.799645985290078"/>
        <bgColor indexed="64"/>
      </patternFill>
    </fill>
    <fill>
      <patternFill patternType="solid">
        <fgColor indexed="62"/>
        <bgColor indexed="64"/>
      </patternFill>
    </fill>
    <fill>
      <patternFill patternType="mediumGray">
        <fgColor indexed="22"/>
      </patternFill>
    </fill>
    <fill>
      <patternFill patternType="solid">
        <fgColor theme="8" tint="0.399578844569231"/>
        <bgColor indexed="64"/>
      </patternFill>
    </fill>
    <fill>
      <patternFill patternType="solid">
        <fgColor indexed="25"/>
        <bgColor indexed="25"/>
      </patternFill>
    </fill>
    <fill>
      <patternFill patternType="solid">
        <fgColor theme="4" tint="0.799584948271126"/>
        <bgColor indexed="64"/>
      </patternFill>
    </fill>
    <fill>
      <patternFill patternType="solid">
        <fgColor theme="9" tint="0.399578844569231"/>
        <bgColor indexed="64"/>
      </patternFill>
    </fill>
    <fill>
      <patternFill patternType="solid">
        <fgColor theme="7" tint="0.799645985290078"/>
        <bgColor indexed="64"/>
      </patternFill>
    </fill>
    <fill>
      <patternFill patternType="gray0625"/>
    </fill>
    <fill>
      <patternFill patternType="solid">
        <fgColor indexed="52"/>
        <bgColor indexed="52"/>
      </patternFill>
    </fill>
    <fill>
      <patternFill patternType="solid">
        <fgColor indexed="41"/>
        <bgColor indexed="64"/>
      </patternFill>
    </fill>
    <fill>
      <patternFill patternType="solid">
        <fgColor indexed="26"/>
        <bgColor indexed="26"/>
      </patternFill>
    </fill>
    <fill>
      <patternFill patternType="solid">
        <fgColor theme="6" tint="0.399639881588183"/>
        <bgColor indexed="64"/>
      </patternFill>
    </fill>
    <fill>
      <patternFill patternType="solid">
        <fgColor indexed="53"/>
        <bgColor indexed="53"/>
      </patternFill>
    </fill>
    <fill>
      <patternFill patternType="solid">
        <fgColor indexed="31"/>
        <bgColor indexed="31"/>
      </patternFill>
    </fill>
    <fill>
      <patternFill patternType="solid">
        <fgColor theme="4" tint="0.399609363078707"/>
        <bgColor indexed="64"/>
      </patternFill>
    </fill>
    <fill>
      <patternFill patternType="solid">
        <fgColor theme="8" tint="0.399639881588183"/>
        <bgColor indexed="64"/>
      </patternFill>
    </fill>
    <fill>
      <patternFill patternType="solid">
        <fgColor indexed="12"/>
        <bgColor indexed="64"/>
      </patternFill>
    </fill>
    <fill>
      <patternFill patternType="solid">
        <fgColor theme="5" tint="0.399670400097659"/>
        <bgColor indexed="64"/>
      </patternFill>
    </fill>
    <fill>
      <patternFill patternType="solid">
        <fgColor theme="4" tint="0.399639881588183"/>
        <bgColor indexed="64"/>
      </patternFill>
    </fill>
    <fill>
      <patternFill patternType="solid">
        <fgColor theme="4" tint="0.399578844569231"/>
        <bgColor indexed="64"/>
      </patternFill>
    </fill>
    <fill>
      <patternFill patternType="solid">
        <fgColor theme="4" tint="0.399670400097659"/>
        <bgColor indexed="64"/>
      </patternFill>
    </fill>
    <fill>
      <patternFill patternType="solid">
        <fgColor theme="9" tint="0.399639881588183"/>
        <bgColor indexed="64"/>
      </patternFill>
    </fill>
    <fill>
      <patternFill patternType="solid">
        <fgColor theme="5" tint="0.399578844569231"/>
        <bgColor indexed="64"/>
      </patternFill>
    </fill>
    <fill>
      <patternFill patternType="solid">
        <fgColor theme="7" tint="0.399670400097659"/>
        <bgColor indexed="64"/>
      </patternFill>
    </fill>
    <fill>
      <patternFill patternType="solid">
        <fgColor indexed="25"/>
        <bgColor indexed="64"/>
      </patternFill>
    </fill>
    <fill>
      <patternFill patternType="solid">
        <fgColor indexed="43"/>
        <bgColor indexed="43"/>
      </patternFill>
    </fill>
    <fill>
      <patternFill patternType="lightUp">
        <fgColor indexed="9"/>
        <bgColor indexed="22"/>
      </patternFill>
    </fill>
    <fill>
      <patternFill patternType="solid">
        <fgColor indexed="19"/>
        <bgColor indexed="64"/>
      </patternFill>
    </fill>
    <fill>
      <patternFill patternType="lightUp">
        <fgColor indexed="9"/>
        <bgColor indexed="55"/>
      </patternFill>
    </fill>
    <fill>
      <patternFill patternType="lightUp">
        <fgColor indexed="9"/>
        <bgColor indexed="29"/>
      </patternFill>
    </fill>
  </fills>
  <borders count="56">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auto="1"/>
      </right>
      <top style="thin">
        <color indexed="8"/>
      </top>
      <bottom/>
      <diagonal/>
    </border>
    <border>
      <left style="thin">
        <color auto="1"/>
      </left>
      <right/>
      <top style="thin">
        <color auto="1"/>
      </top>
      <bottom style="thin">
        <color auto="1"/>
      </bottom>
      <diagonal/>
    </border>
    <border>
      <left style="thin">
        <color indexed="8"/>
      </left>
      <right style="thin">
        <color indexed="8"/>
      </right>
      <top/>
      <bottom style="thin">
        <color auto="1"/>
      </bottom>
      <diagonal/>
    </border>
    <border>
      <left/>
      <right style="thin">
        <color indexed="8"/>
      </right>
      <top style="thin">
        <color indexed="8"/>
      </top>
      <bottom/>
      <diagonal/>
    </border>
    <border>
      <left style="thin">
        <color indexed="8"/>
      </left>
      <right style="thin">
        <color auto="1"/>
      </right>
      <top/>
      <bottom style="thin">
        <color auto="1"/>
      </bottom>
      <diagonal/>
    </border>
    <border>
      <left style="thin">
        <color indexed="8"/>
      </left>
      <right/>
      <top style="thin">
        <color indexed="8"/>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thick">
        <color theme="4" tint="0.499984740745262"/>
      </bottom>
      <diagonal/>
    </border>
    <border>
      <left/>
      <right/>
      <top style="thin">
        <color indexed="49"/>
      </top>
      <bottom style="double">
        <color indexed="49"/>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49"/>
      </bottom>
      <diagonal/>
    </border>
    <border>
      <left/>
      <right/>
      <top style="thin">
        <color auto="1"/>
      </top>
      <bottom style="thin">
        <color auto="1"/>
      </bottom>
      <diagonal/>
    </border>
    <border>
      <left/>
      <right/>
      <top/>
      <bottom style="medium">
        <color auto="1"/>
      </bottom>
      <diagonal/>
    </border>
    <border>
      <left/>
      <right/>
      <top/>
      <bottom style="thick">
        <color indexed="49"/>
      </bottom>
      <diagonal/>
    </border>
    <border>
      <left/>
      <right/>
      <top/>
      <bottom style="medium">
        <color theme="4" tint="0.399609363078707"/>
      </bottom>
      <diagonal/>
    </border>
    <border>
      <left/>
      <right/>
      <top/>
      <bottom style="medium">
        <color theme="4" tint="0.399670400097659"/>
      </bottom>
      <diagonal/>
    </border>
    <border>
      <left/>
      <right/>
      <top style="thin">
        <color auto="1"/>
      </top>
      <bottom style="double">
        <color auto="1"/>
      </bottom>
      <diagonal/>
    </border>
    <border>
      <left style="thin">
        <color auto="1"/>
      </left>
      <right style="thin">
        <color auto="1"/>
      </right>
      <top/>
      <bottom/>
      <diagonal/>
    </border>
    <border>
      <left/>
      <right/>
      <top style="medium">
        <color auto="1"/>
      </top>
      <bottom style="medium">
        <color auto="1"/>
      </bottom>
      <diagonal/>
    </border>
    <border>
      <left/>
      <right/>
      <top/>
      <bottom style="medium">
        <color theme="4" tint="0.399578844569231"/>
      </bottom>
      <diagonal/>
    </border>
    <border>
      <left style="thin">
        <color theme="1"/>
      </left>
      <right style="thin">
        <color theme="1"/>
      </right>
      <top style="thin">
        <color theme="1"/>
      </top>
      <bottom style="thin">
        <color theme="1"/>
      </bottom>
      <diagonal/>
    </border>
    <border>
      <left/>
      <right/>
      <top/>
      <bottom style="thin">
        <color auto="1"/>
      </bottom>
      <diagonal/>
    </border>
    <border>
      <left/>
      <right style="thin">
        <color auto="1"/>
      </right>
      <top/>
      <bottom/>
      <diagonal/>
    </border>
    <border>
      <left style="hair">
        <color auto="1"/>
      </left>
      <right style="hair">
        <color auto="1"/>
      </right>
      <top style="hair">
        <color auto="1"/>
      </top>
      <bottom style="hair">
        <color auto="1"/>
      </bottom>
      <diagonal/>
    </border>
    <border>
      <left/>
      <right/>
      <top/>
      <bottom style="medium">
        <color theme="4" tint="0.399639881588183"/>
      </bottom>
      <diagonal/>
    </border>
    <border>
      <left/>
      <right style="thin">
        <color auto="1"/>
      </right>
      <top/>
      <bottom style="thin">
        <color auto="1"/>
      </bottom>
      <diagonal/>
    </border>
  </borders>
  <cellStyleXfs count="906">
    <xf numFmtId="0" fontId="0" fillId="0" borderId="0">
      <alignment vertical="center"/>
    </xf>
    <xf numFmtId="0" fontId="48" fillId="9" borderId="0" applyNumberFormat="0" applyBorder="0" applyAlignment="0" applyProtection="0">
      <alignment vertical="center"/>
    </xf>
    <xf numFmtId="42" fontId="44" fillId="0" borderId="0" applyFont="0" applyFill="0" applyBorder="0" applyAlignment="0" applyProtection="0">
      <alignment vertical="center"/>
    </xf>
    <xf numFmtId="0" fontId="9" fillId="17" borderId="0" applyNumberFormat="0" applyBorder="0" applyAlignment="0" applyProtection="0">
      <alignment vertical="center"/>
    </xf>
    <xf numFmtId="0" fontId="53" fillId="3" borderId="22" applyNumberFormat="0" applyAlignment="0" applyProtection="0">
      <alignment vertical="center"/>
    </xf>
    <xf numFmtId="0" fontId="9" fillId="9" borderId="0" applyNumberFormat="0" applyBorder="0" applyAlignment="0" applyProtection="0">
      <alignment vertical="center"/>
    </xf>
    <xf numFmtId="0" fontId="4" fillId="15" borderId="20" applyNumberFormat="0" applyAlignment="0" applyProtection="0">
      <alignment vertical="center"/>
    </xf>
    <xf numFmtId="0" fontId="44" fillId="16" borderId="0" applyNumberFormat="0" applyBorder="0" applyAlignment="0" applyProtection="0">
      <alignment vertical="center"/>
    </xf>
    <xf numFmtId="0" fontId="4" fillId="17" borderId="20" applyNumberFormat="0" applyAlignment="0" applyProtection="0">
      <alignment vertical="center"/>
    </xf>
    <xf numFmtId="0" fontId="4" fillId="9" borderId="0" applyNumberFormat="0" applyBorder="0" applyAlignment="0" applyProtection="0">
      <alignment vertical="center"/>
    </xf>
    <xf numFmtId="0" fontId="0" fillId="0" borderId="0">
      <alignment vertical="center"/>
    </xf>
    <xf numFmtId="0" fontId="56" fillId="0" borderId="0">
      <alignment horizontal="centerContinuous" vertical="center"/>
    </xf>
    <xf numFmtId="0" fontId="4" fillId="20" borderId="21" applyNumberFormat="0" applyFont="0" applyAlignment="0" applyProtection="0">
      <alignment vertical="center"/>
    </xf>
    <xf numFmtId="0" fontId="9" fillId="20" borderId="21" applyNumberFormat="0" applyFont="0" applyAlignment="0" applyProtection="0">
      <alignment vertical="center"/>
    </xf>
    <xf numFmtId="0" fontId="54" fillId="21" borderId="0" applyProtection="0"/>
    <xf numFmtId="0" fontId="51" fillId="18" borderId="0" applyProtection="0"/>
    <xf numFmtId="0" fontId="58" fillId="15" borderId="20" applyNumberFormat="0" applyAlignment="0" applyProtection="0">
      <alignment vertical="center"/>
    </xf>
    <xf numFmtId="0" fontId="9" fillId="15" borderId="0" applyNumberFormat="0" applyBorder="0" applyAlignment="0" applyProtection="0">
      <alignment vertical="center"/>
    </xf>
    <xf numFmtId="0" fontId="4" fillId="0" borderId="23" applyNumberFormat="0" applyFill="0" applyAlignment="0" applyProtection="0">
      <alignment vertical="center"/>
    </xf>
    <xf numFmtId="0" fontId="4" fillId="17" borderId="22" applyNumberFormat="0" applyAlignment="0" applyProtection="0">
      <alignment vertical="center"/>
    </xf>
    <xf numFmtId="0" fontId="60" fillId="26" borderId="24" applyNumberFormat="0" applyAlignment="0" applyProtection="0">
      <alignment vertical="center"/>
    </xf>
    <xf numFmtId="179" fontId="49" fillId="0" borderId="0" applyFont="0" applyFill="0" applyBorder="0" applyAlignment="0" applyProtection="0"/>
    <xf numFmtId="0" fontId="44" fillId="28" borderId="0" applyNumberFormat="0" applyBorder="0" applyAlignment="0" applyProtection="0">
      <alignment vertical="center"/>
    </xf>
    <xf numFmtId="0" fontId="46" fillId="11" borderId="0" applyNumberFormat="0" applyBorder="0" applyAlignment="0" applyProtection="0">
      <alignment vertical="center"/>
    </xf>
    <xf numFmtId="0" fontId="50" fillId="0" borderId="0">
      <alignment horizontal="center" wrapText="1"/>
      <protection locked="0"/>
    </xf>
    <xf numFmtId="0" fontId="57" fillId="0" borderId="0"/>
    <xf numFmtId="0" fontId="55" fillId="9" borderId="0"/>
    <xf numFmtId="0" fontId="1" fillId="17" borderId="0" applyNumberFormat="0" applyBorder="0" applyAlignment="0" applyProtection="0">
      <alignment vertical="center"/>
    </xf>
    <xf numFmtId="0" fontId="4" fillId="0" borderId="0" applyProtection="0">
      <alignment vertical="center"/>
    </xf>
    <xf numFmtId="41" fontId="44" fillId="0" borderId="0" applyFont="0" applyFill="0" applyBorder="0" applyAlignment="0" applyProtection="0">
      <alignment vertical="center"/>
    </xf>
    <xf numFmtId="0" fontId="54" fillId="21" borderId="0" applyNumberFormat="0" applyBorder="0" applyAlignment="0" applyProtection="0">
      <alignment vertical="center"/>
    </xf>
    <xf numFmtId="0" fontId="9" fillId="24" borderId="0" applyNumberFormat="0" applyBorder="0" applyAlignment="0" applyProtection="0">
      <alignment vertical="center"/>
    </xf>
    <xf numFmtId="0" fontId="1" fillId="19" borderId="0" applyNumberFormat="0" applyBorder="0" applyAlignment="0" applyProtection="0"/>
    <xf numFmtId="0" fontId="9" fillId="25" borderId="0" applyNumberFormat="0" applyBorder="0" applyAlignment="0" applyProtection="0">
      <alignment vertical="center"/>
    </xf>
    <xf numFmtId="0" fontId="49" fillId="0" borderId="0">
      <alignment vertical="center"/>
    </xf>
    <xf numFmtId="0" fontId="46" fillId="6" borderId="0" applyNumberFormat="0" applyBorder="0" applyAlignment="0" applyProtection="0">
      <alignment vertical="center"/>
    </xf>
    <xf numFmtId="0" fontId="9" fillId="33" borderId="0" applyNumberFormat="0" applyBorder="0" applyAlignment="0" applyProtection="0">
      <alignment vertical="center"/>
    </xf>
    <xf numFmtId="0" fontId="55" fillId="30" borderId="0" applyNumberFormat="0" applyBorder="0" applyAlignment="0" applyProtection="0">
      <alignment vertical="center"/>
    </xf>
    <xf numFmtId="0" fontId="1" fillId="30" borderId="0" applyNumberFormat="0" applyBorder="0" applyAlignment="0" applyProtection="0">
      <alignment vertical="center"/>
    </xf>
    <xf numFmtId="178" fontId="49" fillId="0" borderId="0" applyFill="0" applyBorder="0" applyAlignment="0"/>
    <xf numFmtId="0" fontId="44" fillId="34" borderId="0" applyNumberFormat="0" applyBorder="0" applyAlignment="0" applyProtection="0">
      <alignment vertical="center"/>
    </xf>
    <xf numFmtId="0" fontId="81" fillId="17" borderId="20" applyNumberFormat="0" applyAlignment="0" applyProtection="0">
      <alignment vertical="center"/>
    </xf>
    <xf numFmtId="190" fontId="49" fillId="0" borderId="0" applyFont="0" applyFill="0" applyBorder="0" applyAlignment="0" applyProtection="0"/>
    <xf numFmtId="0" fontId="1" fillId="25" borderId="0" applyNumberFormat="0" applyBorder="0" applyAlignment="0" applyProtection="0">
      <alignment vertical="center"/>
    </xf>
    <xf numFmtId="0" fontId="82" fillId="38" borderId="0" applyNumberFormat="0" applyBorder="0" applyAlignment="0" applyProtection="0">
      <alignment vertical="center"/>
    </xf>
    <xf numFmtId="10" fontId="70" fillId="3" borderId="1" applyNumberFormat="0" applyBorder="0" applyAlignment="0" applyProtection="0"/>
    <xf numFmtId="0" fontId="79" fillId="41" borderId="0" applyNumberFormat="0" applyBorder="0" applyAlignment="0" applyProtection="0">
      <alignment vertical="center"/>
    </xf>
    <xf numFmtId="0" fontId="4" fillId="21"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76" fillId="20" borderId="0" applyProtection="0"/>
    <xf numFmtId="0" fontId="9" fillId="20" borderId="0" applyNumberFormat="0" applyBorder="0" applyAlignment="0" applyProtection="0">
      <alignment vertical="center"/>
    </xf>
    <xf numFmtId="0" fontId="47" fillId="27" borderId="0" applyNumberFormat="0" applyBorder="0" applyAlignment="0" applyProtection="0">
      <alignment vertical="center"/>
    </xf>
    <xf numFmtId="0" fontId="59" fillId="0" borderId="0" applyNumberFormat="0" applyFill="0" applyBorder="0" applyAlignment="0" applyProtection="0">
      <alignment vertical="center"/>
    </xf>
    <xf numFmtId="0" fontId="51" fillId="12" borderId="0"/>
    <xf numFmtId="9" fontId="0" fillId="0" borderId="0" applyFont="0" applyFill="0" applyBorder="0" applyAlignment="0" applyProtection="0">
      <alignment vertical="center"/>
    </xf>
    <xf numFmtId="0" fontId="78" fillId="41" borderId="0" applyNumberFormat="0" applyBorder="0" applyAlignment="0" applyProtection="0">
      <alignment vertical="center"/>
    </xf>
    <xf numFmtId="0" fontId="48" fillId="30" borderId="0" applyProtection="0"/>
    <xf numFmtId="0" fontId="1" fillId="17" borderId="0" applyProtection="0"/>
    <xf numFmtId="0" fontId="9" fillId="13" borderId="0" applyNumberFormat="0" applyBorder="0" applyAlignment="0" applyProtection="0">
      <alignment vertical="center"/>
    </xf>
    <xf numFmtId="0" fontId="67" fillId="0" borderId="0"/>
    <xf numFmtId="0" fontId="48" fillId="30" borderId="0"/>
    <xf numFmtId="0" fontId="61" fillId="0" borderId="0" applyNumberFormat="0" applyFill="0" applyBorder="0" applyAlignment="0" applyProtection="0">
      <alignment vertical="center"/>
    </xf>
    <xf numFmtId="0" fontId="9" fillId="15" borderId="0"/>
    <xf numFmtId="0" fontId="79" fillId="42" borderId="0" applyNumberFormat="0" applyBorder="0" applyAlignment="0" applyProtection="0">
      <alignment vertical="center"/>
    </xf>
    <xf numFmtId="0" fontId="85" fillId="15" borderId="20" applyNumberFormat="0" applyAlignment="0" applyProtection="0">
      <alignment vertical="center"/>
    </xf>
    <xf numFmtId="0" fontId="44" fillId="46" borderId="0" applyNumberFormat="0" applyBorder="0" applyAlignment="0" applyProtection="0">
      <alignment vertical="center"/>
    </xf>
    <xf numFmtId="196" fontId="89" fillId="0" borderId="13" applyAlignment="0" applyProtection="0"/>
    <xf numFmtId="0" fontId="45" fillId="5" borderId="0" applyNumberFormat="0" applyBorder="0" applyAlignment="0" applyProtection="0">
      <alignment vertical="center"/>
    </xf>
    <xf numFmtId="0" fontId="44" fillId="49" borderId="33" applyNumberFormat="0" applyFont="0" applyAlignment="0" applyProtection="0">
      <alignment vertical="center"/>
    </xf>
    <xf numFmtId="0" fontId="45" fillId="50" borderId="0" applyNumberFormat="0" applyBorder="0" applyAlignment="0" applyProtection="0">
      <alignment vertical="center"/>
    </xf>
    <xf numFmtId="195" fontId="49" fillId="0" borderId="0" applyFill="0" applyBorder="0" applyAlignment="0"/>
    <xf numFmtId="0" fontId="47" fillId="51" borderId="0" applyNumberFormat="0" applyBorder="0" applyAlignment="0" applyProtection="0">
      <alignment vertical="center"/>
    </xf>
    <xf numFmtId="0" fontId="64"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69" fillId="0" borderId="31" applyNumberFormat="0" applyFill="0" applyAlignment="0" applyProtection="0">
      <alignment vertical="center"/>
    </xf>
    <xf numFmtId="0" fontId="44" fillId="6" borderId="0" applyNumberFormat="0" applyBorder="0" applyAlignment="0" applyProtection="0">
      <alignment vertical="center"/>
    </xf>
    <xf numFmtId="0" fontId="92" fillId="0" borderId="0" applyNumberFormat="0" applyFill="0" applyBorder="0" applyAlignment="0" applyProtection="0">
      <alignment vertical="center"/>
    </xf>
    <xf numFmtId="0" fontId="79" fillId="35" borderId="0" applyNumberFormat="0" applyBorder="0" applyAlignment="0" applyProtection="0">
      <alignment vertical="center"/>
    </xf>
    <xf numFmtId="0" fontId="9" fillId="44" borderId="0" applyNumberFormat="0" applyBorder="0" applyAlignment="0" applyProtection="0">
      <alignment vertical="center"/>
    </xf>
    <xf numFmtId="0" fontId="78" fillId="42" borderId="0" applyNumberFormat="0" applyBorder="0" applyAlignment="0" applyProtection="0">
      <alignment vertical="center"/>
    </xf>
    <xf numFmtId="0" fontId="79" fillId="13" borderId="0" applyNumberFormat="0" applyBorder="0" applyAlignment="0" applyProtection="0">
      <alignment vertical="center"/>
    </xf>
    <xf numFmtId="0" fontId="53" fillId="17" borderId="22" applyNumberFormat="0" applyAlignment="0" applyProtection="0">
      <alignment vertical="center"/>
    </xf>
    <xf numFmtId="0" fontId="44" fillId="29" borderId="0" applyNumberFormat="0" applyBorder="0" applyAlignment="0" applyProtection="0">
      <alignment vertical="center"/>
    </xf>
    <xf numFmtId="0" fontId="94" fillId="0" borderId="0" applyNumberFormat="0" applyFill="0" applyBorder="0" applyAlignment="0" applyProtection="0">
      <alignment vertical="center"/>
    </xf>
    <xf numFmtId="0" fontId="21" fillId="0" borderId="1">
      <alignment horizontal="distributed" vertical="center" wrapText="1"/>
    </xf>
    <xf numFmtId="0" fontId="45" fillId="53" borderId="0" applyNumberFormat="0" applyBorder="0" applyAlignment="0" applyProtection="0">
      <alignment vertical="center"/>
    </xf>
    <xf numFmtId="0" fontId="72" fillId="12" borderId="27" applyNumberFormat="0" applyAlignment="0" applyProtection="0">
      <alignment vertical="center"/>
    </xf>
    <xf numFmtId="0" fontId="44" fillId="4" borderId="0" applyNumberFormat="0" applyBorder="0" applyAlignment="0" applyProtection="0">
      <alignment vertical="center"/>
    </xf>
    <xf numFmtId="0" fontId="84" fillId="0" borderId="36" applyNumberFormat="0" applyFill="0" applyAlignment="0" applyProtection="0">
      <alignment vertical="center"/>
    </xf>
    <xf numFmtId="0" fontId="4" fillId="37" borderId="0" applyNumberFormat="0" applyBorder="0" applyAlignment="0" applyProtection="0">
      <alignment vertical="center"/>
    </xf>
    <xf numFmtId="0" fontId="4" fillId="30" borderId="0" applyNumberFormat="0" applyBorder="0" applyAlignment="0" applyProtection="0">
      <alignment vertical="center"/>
    </xf>
    <xf numFmtId="0" fontId="71" fillId="17" borderId="20" applyNumberFormat="0" applyAlignment="0" applyProtection="0">
      <alignment vertical="center"/>
    </xf>
    <xf numFmtId="0" fontId="9" fillId="37" borderId="0" applyNumberFormat="0" applyBorder="0" applyAlignment="0" applyProtection="0">
      <alignment vertical="center"/>
    </xf>
    <xf numFmtId="199" fontId="4" fillId="0" borderId="0" applyFont="0" applyFill="0" applyBorder="0" applyAlignment="0" applyProtection="0"/>
    <xf numFmtId="0" fontId="80" fillId="0" borderId="36" applyNumberFormat="0" applyFill="0" applyAlignment="0" applyProtection="0">
      <alignment vertical="center"/>
    </xf>
    <xf numFmtId="185" fontId="21" fillId="0" borderId="1">
      <alignment vertical="center"/>
      <protection locked="0"/>
    </xf>
    <xf numFmtId="0" fontId="55" fillId="9" borderId="0" applyNumberFormat="0" applyBorder="0" applyAlignment="0" applyProtection="0">
      <alignment vertical="center"/>
    </xf>
    <xf numFmtId="0" fontId="51" fillId="56" borderId="0" applyNumberFormat="0" applyBorder="0" applyAlignment="0" applyProtection="0">
      <alignment vertical="center"/>
    </xf>
    <xf numFmtId="0" fontId="47" fillId="57" borderId="0" applyNumberFormat="0" applyBorder="0" applyAlignment="0" applyProtection="0">
      <alignment vertical="center"/>
    </xf>
    <xf numFmtId="0" fontId="69" fillId="0" borderId="23" applyNumberFormat="0" applyFill="0" applyAlignment="0" applyProtection="0">
      <alignment vertical="center"/>
    </xf>
    <xf numFmtId="0" fontId="64" fillId="0" borderId="37" applyNumberFormat="0" applyFill="0" applyAlignment="0" applyProtection="0">
      <alignment vertical="center"/>
    </xf>
    <xf numFmtId="0" fontId="54" fillId="37" borderId="0" applyNumberFormat="0" applyBorder="0" applyAlignment="0" applyProtection="0">
      <alignment vertical="center"/>
    </xf>
    <xf numFmtId="0" fontId="49" fillId="0" borderId="0"/>
    <xf numFmtId="0" fontId="47" fillId="52" borderId="0" applyNumberFormat="0" applyBorder="0" applyAlignment="0" applyProtection="0">
      <alignment vertical="center"/>
    </xf>
    <xf numFmtId="0" fontId="78" fillId="25" borderId="0" applyNumberFormat="0" applyBorder="0" applyAlignment="0" applyProtection="0">
      <alignment vertical="center"/>
    </xf>
    <xf numFmtId="0" fontId="81" fillId="3" borderId="20" applyNumberFormat="0" applyAlignment="0" applyProtection="0">
      <alignment vertical="center"/>
    </xf>
    <xf numFmtId="0" fontId="90" fillId="43" borderId="34" applyNumberFormat="0" applyAlignment="0" applyProtection="0">
      <alignment vertical="center"/>
    </xf>
    <xf numFmtId="0" fontId="98" fillId="43" borderId="24" applyNumberFormat="0" applyAlignment="0" applyProtection="0">
      <alignment vertical="center"/>
    </xf>
    <xf numFmtId="0" fontId="4" fillId="0" borderId="28" applyNumberFormat="0" applyFill="0" applyAlignment="0" applyProtection="0">
      <alignment vertical="center"/>
    </xf>
    <xf numFmtId="0" fontId="55" fillId="9" borderId="0" applyProtection="0"/>
    <xf numFmtId="184" fontId="4" fillId="0" borderId="0">
      <alignment vertical="center"/>
    </xf>
    <xf numFmtId="0" fontId="75" fillId="0" borderId="0">
      <alignment vertical="top"/>
    </xf>
    <xf numFmtId="0" fontId="99" fillId="59" borderId="38" applyNumberFormat="0" applyAlignment="0" applyProtection="0">
      <alignment vertical="center"/>
    </xf>
    <xf numFmtId="0" fontId="69" fillId="0" borderId="23" applyNumberFormat="0" applyAlignment="0" applyProtection="0">
      <alignment vertical="center"/>
    </xf>
    <xf numFmtId="0" fontId="1" fillId="15" borderId="0" applyProtection="0"/>
    <xf numFmtId="0" fontId="46" fillId="14" borderId="0" applyNumberFormat="0" applyBorder="0" applyAlignment="0" applyProtection="0">
      <alignment vertical="center"/>
    </xf>
    <xf numFmtId="203" fontId="49" fillId="0" borderId="0" applyFont="0" applyFill="0" applyBorder="0" applyAlignment="0" applyProtection="0"/>
    <xf numFmtId="43" fontId="4" fillId="0" borderId="0" applyFont="0" applyFill="0" applyBorder="0" applyAlignment="0" applyProtection="0">
      <alignment vertical="center"/>
    </xf>
    <xf numFmtId="0" fontId="49" fillId="0" borderId="0">
      <protection locked="0"/>
    </xf>
    <xf numFmtId="0" fontId="47" fillId="53" borderId="0" applyNumberFormat="0" applyBorder="0" applyAlignment="0" applyProtection="0">
      <alignment vertical="center"/>
    </xf>
    <xf numFmtId="0" fontId="4" fillId="17" borderId="0" applyNumberFormat="0" applyBorder="0" applyAlignment="0" applyProtection="0">
      <alignment vertical="center"/>
    </xf>
    <xf numFmtId="0" fontId="65" fillId="0" borderId="26" applyNumberFormat="0" applyFill="0" applyAlignment="0" applyProtection="0">
      <alignment vertical="center"/>
    </xf>
    <xf numFmtId="0" fontId="76" fillId="47" borderId="0" applyNumberFormat="0" applyBorder="0" applyAlignment="0" applyProtection="0"/>
    <xf numFmtId="0" fontId="86" fillId="43" borderId="24" applyNumberFormat="0" applyAlignment="0" applyProtection="0">
      <alignment vertical="center"/>
    </xf>
    <xf numFmtId="0" fontId="96" fillId="0" borderId="0" applyNumberFormat="0" applyFill="0" applyBorder="0" applyAlignment="0" applyProtection="0">
      <alignment vertical="center"/>
    </xf>
    <xf numFmtId="0" fontId="44" fillId="39" borderId="0" applyNumberFormat="0" applyBorder="0" applyAlignment="0" applyProtection="0">
      <alignment vertical="center"/>
    </xf>
    <xf numFmtId="0" fontId="44" fillId="55" borderId="0" applyNumberFormat="0" applyBorder="0" applyAlignment="0" applyProtection="0">
      <alignment vertical="center"/>
    </xf>
    <xf numFmtId="0" fontId="52" fillId="13" borderId="0" applyNumberFormat="0" applyBorder="0" applyAlignment="0" applyProtection="0">
      <alignment vertical="center"/>
    </xf>
    <xf numFmtId="0" fontId="79" fillId="17" borderId="0" applyNumberFormat="0" applyBorder="0" applyAlignment="0" applyProtection="0">
      <alignment vertical="center"/>
    </xf>
    <xf numFmtId="0" fontId="100" fillId="0" borderId="0"/>
    <xf numFmtId="0" fontId="101" fillId="0" borderId="39" applyNumberFormat="0" applyFill="0" applyAlignment="0" applyProtection="0">
      <alignment vertical="center"/>
    </xf>
    <xf numFmtId="38" fontId="70" fillId="17" borderId="0" applyNumberFormat="0" applyBorder="0" applyAlignment="0" applyProtection="0"/>
    <xf numFmtId="0" fontId="74" fillId="30" borderId="0" applyNumberFormat="0" applyBorder="0" applyAlignment="0" applyProtection="0">
      <alignment vertical="center"/>
    </xf>
    <xf numFmtId="0" fontId="102" fillId="0" borderId="0" applyNumberFormat="0" applyFill="0" applyBorder="0" applyAlignment="0" applyProtection="0">
      <alignment vertical="center"/>
    </xf>
    <xf numFmtId="0" fontId="104" fillId="45" borderId="0" applyNumberFormat="0" applyBorder="0" applyAlignment="0" applyProtection="0">
      <alignment vertical="center"/>
    </xf>
    <xf numFmtId="49" fontId="49" fillId="0" borderId="0" applyFont="0" applyFill="0" applyBorder="0" applyAlignment="0" applyProtection="0"/>
    <xf numFmtId="0" fontId="9" fillId="30" borderId="0" applyNumberFormat="0" applyBorder="0" applyAlignment="0" applyProtection="0">
      <alignment vertical="center"/>
    </xf>
    <xf numFmtId="37" fontId="66" fillId="0" borderId="0"/>
    <xf numFmtId="0" fontId="80" fillId="0" borderId="30" applyNumberFormat="0" applyFill="0" applyAlignment="0" applyProtection="0">
      <alignment vertical="center"/>
    </xf>
    <xf numFmtId="0" fontId="105" fillId="65" borderId="0" applyNumberFormat="0" applyBorder="0" applyAlignment="0" applyProtection="0">
      <alignment vertical="center"/>
    </xf>
    <xf numFmtId="192" fontId="77" fillId="0" borderId="0" applyProtection="0">
      <alignment vertical="center"/>
    </xf>
    <xf numFmtId="0" fontId="70" fillId="17" borderId="1"/>
    <xf numFmtId="0" fontId="9" fillId="23"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9" fillId="0" borderId="0" applyProtection="0">
      <alignment vertical="center"/>
    </xf>
    <xf numFmtId="0" fontId="10" fillId="0" borderId="0" applyNumberFormat="0" applyFill="0" applyBorder="0" applyAlignment="0" applyProtection="0">
      <alignment vertical="center"/>
    </xf>
    <xf numFmtId="0" fontId="46" fillId="67" borderId="0" applyNumberFormat="0" applyBorder="0" applyAlignment="0" applyProtection="0">
      <alignment vertical="center"/>
    </xf>
    <xf numFmtId="0" fontId="46" fillId="10" borderId="0" applyNumberFormat="0" applyBorder="0" applyAlignment="0" applyProtection="0">
      <alignment vertical="center"/>
    </xf>
    <xf numFmtId="0" fontId="1" fillId="9" borderId="0" applyNumberFormat="0" applyBorder="0" applyAlignment="0" applyProtection="0">
      <alignment vertical="center"/>
    </xf>
    <xf numFmtId="0" fontId="106" fillId="0" borderId="0">
      <alignment vertical="center"/>
    </xf>
    <xf numFmtId="198" fontId="107" fillId="0" borderId="0" applyFont="0" applyFill="0" applyBorder="0" applyAlignment="0" applyProtection="0"/>
    <xf numFmtId="0" fontId="46" fillId="69" borderId="0" applyNumberFormat="0" applyBorder="0" applyAlignment="0" applyProtection="0">
      <alignment vertical="center"/>
    </xf>
    <xf numFmtId="0" fontId="46" fillId="28" borderId="0" applyNumberFormat="0" applyBorder="0" applyAlignment="0" applyProtection="0">
      <alignment vertical="center"/>
    </xf>
    <xf numFmtId="0" fontId="1" fillId="21" borderId="0" applyNumberFormat="0" applyBorder="0" applyAlignment="0" applyProtection="0">
      <alignment vertical="center"/>
    </xf>
    <xf numFmtId="0" fontId="78" fillId="40" borderId="0" applyNumberFormat="0" applyBorder="0" applyAlignment="0" applyProtection="0">
      <alignment vertical="center"/>
    </xf>
    <xf numFmtId="0" fontId="9" fillId="30" borderId="0" applyProtection="0"/>
    <xf numFmtId="0" fontId="44" fillId="36" borderId="0" applyNumberFormat="0" applyBorder="0" applyAlignment="0" applyProtection="0">
      <alignment vertical="center"/>
    </xf>
    <xf numFmtId="0" fontId="47" fillId="58" borderId="0" applyNumberFormat="0" applyBorder="0" applyAlignment="0" applyProtection="0">
      <alignment vertical="center"/>
    </xf>
    <xf numFmtId="0" fontId="47" fillId="70" borderId="0" applyNumberFormat="0" applyBorder="0" applyAlignment="0" applyProtection="0">
      <alignment vertical="center"/>
    </xf>
    <xf numFmtId="0" fontId="46" fillId="64" borderId="0" applyNumberFormat="0" applyBorder="0" applyAlignment="0" applyProtection="0">
      <alignment vertical="center"/>
    </xf>
    <xf numFmtId="1" fontId="21" fillId="0" borderId="1">
      <alignment vertical="center"/>
      <protection locked="0"/>
    </xf>
    <xf numFmtId="0" fontId="46" fillId="34" borderId="0" applyNumberFormat="0" applyBorder="0" applyAlignment="0" applyProtection="0">
      <alignment vertical="center"/>
    </xf>
    <xf numFmtId="0" fontId="1" fillId="37" borderId="0" applyNumberFormat="0" applyBorder="0" applyAlignment="0" applyProtection="0">
      <alignment vertical="center"/>
    </xf>
    <xf numFmtId="0" fontId="1" fillId="3" borderId="0" applyNumberFormat="0" applyBorder="0" applyAlignment="0" applyProtection="0"/>
    <xf numFmtId="0" fontId="78" fillId="35" borderId="0" applyNumberFormat="0" applyBorder="0" applyAlignment="0" applyProtection="0">
      <alignment vertical="center"/>
    </xf>
    <xf numFmtId="0" fontId="52" fillId="33" borderId="0" applyNumberFormat="0" applyBorder="0" applyAlignment="0" applyProtection="0">
      <alignment vertical="center"/>
    </xf>
    <xf numFmtId="0" fontId="47" fillId="71" borderId="0" applyNumberFormat="0" applyBorder="0" applyAlignment="0" applyProtection="0">
      <alignment vertical="center"/>
    </xf>
    <xf numFmtId="9" fontId="4" fillId="0" borderId="0" applyFont="0" applyBorder="0" applyAlignment="0" applyProtection="0">
      <alignment vertical="center"/>
    </xf>
    <xf numFmtId="0" fontId="46" fillId="48" borderId="0" applyNumberFormat="0" applyBorder="0" applyAlignment="0" applyProtection="0">
      <alignment vertical="center"/>
    </xf>
    <xf numFmtId="0" fontId="1" fillId="15" borderId="0" applyNumberFormat="0" applyBorder="0" applyAlignment="0" applyProtection="0">
      <alignment vertical="center"/>
    </xf>
    <xf numFmtId="0" fontId="47" fillId="60" borderId="0" applyNumberFormat="0" applyBorder="0" applyAlignment="0" applyProtection="0">
      <alignment vertical="center"/>
    </xf>
    <xf numFmtId="0" fontId="47" fillId="66" borderId="0" applyNumberFormat="0" applyBorder="0" applyAlignment="0" applyProtection="0">
      <alignment vertical="center"/>
    </xf>
    <xf numFmtId="0" fontId="1" fillId="24" borderId="0" applyNumberFormat="0" applyBorder="0" applyAlignment="0" applyProtection="0"/>
    <xf numFmtId="0" fontId="4" fillId="0" borderId="0" applyNumberFormat="0" applyFont="0" applyFill="0" applyBorder="0" applyAlignment="0">
      <alignment horizontal="center" vertical="center"/>
    </xf>
    <xf numFmtId="190" fontId="87" fillId="0" borderId="0" applyFont="0" applyFill="0" applyBorder="0" applyAlignment="0" applyProtection="0"/>
    <xf numFmtId="0" fontId="88" fillId="45" borderId="0" applyNumberFormat="0" applyBorder="0" applyAlignment="0" applyProtection="0">
      <alignment vertical="center"/>
    </xf>
    <xf numFmtId="0" fontId="46" fillId="68" borderId="0" applyNumberFormat="0" applyBorder="0" applyAlignment="0" applyProtection="0">
      <alignment vertical="center"/>
    </xf>
    <xf numFmtId="0" fontId="55" fillId="30" borderId="0" applyProtection="0"/>
    <xf numFmtId="0" fontId="97" fillId="13" borderId="0" applyNumberFormat="0" applyBorder="0" applyAlignment="0" applyProtection="0">
      <alignment vertical="center"/>
    </xf>
    <xf numFmtId="0" fontId="47" fillId="63" borderId="0" applyNumberFormat="0" applyBorder="0" applyAlignment="0" applyProtection="0">
      <alignment vertical="center"/>
    </xf>
    <xf numFmtId="0" fontId="78" fillId="54" borderId="0" applyNumberFormat="0" applyBorder="0" applyAlignment="0" applyProtection="0">
      <alignment vertical="center"/>
    </xf>
    <xf numFmtId="0" fontId="51" fillId="62" borderId="0" applyNumberFormat="0" applyBorder="0" applyAlignment="0" applyProtection="0">
      <alignment vertical="center"/>
    </xf>
    <xf numFmtId="0" fontId="4" fillId="25" borderId="0" applyNumberFormat="0" applyBorder="0" applyAlignment="0" applyProtection="0">
      <alignment vertical="center"/>
    </xf>
    <xf numFmtId="0" fontId="9" fillId="0" borderId="0"/>
    <xf numFmtId="0" fontId="52" fillId="20" borderId="0" applyNumberFormat="0" applyBorder="0" applyAlignment="0" applyProtection="0">
      <alignment vertical="center"/>
    </xf>
    <xf numFmtId="0" fontId="44" fillId="32" borderId="0" applyNumberFormat="0" applyBorder="0" applyAlignment="0" applyProtection="0">
      <alignment vertical="center"/>
    </xf>
    <xf numFmtId="10" fontId="70" fillId="3" borderId="1" applyNumberFormat="0" applyBorder="0" applyAlignment="0" applyProtection="0">
      <alignment vertical="center"/>
    </xf>
    <xf numFmtId="0" fontId="100" fillId="0" borderId="0" applyProtection="0"/>
    <xf numFmtId="0" fontId="110" fillId="0" borderId="0"/>
    <xf numFmtId="0" fontId="1" fillId="15" borderId="0" applyNumberFormat="0" applyBorder="0" applyAlignment="0" applyProtection="0"/>
    <xf numFmtId="0" fontId="45" fillId="74" borderId="0" applyNumberFormat="0" applyBorder="0" applyAlignment="0" applyProtection="0">
      <alignment vertical="center"/>
    </xf>
    <xf numFmtId="189" fontId="57" fillId="0" borderId="0"/>
    <xf numFmtId="0" fontId="79" fillId="18" borderId="0" applyNumberFormat="0" applyBorder="0" applyAlignment="0" applyProtection="0">
      <alignment vertical="center"/>
    </xf>
    <xf numFmtId="0" fontId="48" fillId="9" borderId="0"/>
    <xf numFmtId="183" fontId="68" fillId="0" borderId="0" applyFont="0" applyFill="0" applyBorder="0" applyAlignment="0" applyProtection="0"/>
    <xf numFmtId="0" fontId="111" fillId="37" borderId="0" applyProtection="0"/>
    <xf numFmtId="0" fontId="44" fillId="61" borderId="0" applyNumberFormat="0" applyBorder="0" applyAlignment="0" applyProtection="0">
      <alignment vertical="center"/>
    </xf>
    <xf numFmtId="0" fontId="83" fillId="0" borderId="0" applyFont="0" applyFill="0" applyBorder="0" applyAlignment="0" applyProtection="0"/>
    <xf numFmtId="0" fontId="44" fillId="48" borderId="0" applyNumberFormat="0" applyBorder="0" applyAlignment="0" applyProtection="0">
      <alignment vertical="center"/>
    </xf>
    <xf numFmtId="0" fontId="79" fillId="15" borderId="0" applyNumberFormat="0" applyBorder="0" applyAlignment="0" applyProtection="0">
      <alignment vertical="center"/>
    </xf>
    <xf numFmtId="0" fontId="78" fillId="18" borderId="0" applyNumberFormat="0" applyBorder="0" applyAlignment="0" applyProtection="0">
      <alignment vertical="center"/>
    </xf>
    <xf numFmtId="206" fontId="49" fillId="0" borderId="0"/>
    <xf numFmtId="0" fontId="49" fillId="0" borderId="0" applyNumberFormat="0" applyFill="0" applyBorder="0" applyAlignment="0" applyProtection="0"/>
    <xf numFmtId="0" fontId="52" fillId="0" borderId="41">
      <alignment horizontal="left" vertical="center"/>
    </xf>
    <xf numFmtId="0" fontId="4" fillId="18" borderId="0" applyNumberFormat="0" applyBorder="0" applyAlignment="0" applyProtection="0">
      <alignment vertical="center"/>
    </xf>
    <xf numFmtId="0" fontId="89" fillId="0" borderId="42">
      <alignment horizontal="center"/>
    </xf>
    <xf numFmtId="0" fontId="113" fillId="0" borderId="0" applyNumberFormat="0" applyFill="0">
      <alignment horizontal="left" vertical="center"/>
    </xf>
    <xf numFmtId="10" fontId="114" fillId="0" borderId="0" applyFont="0" applyFill="0" applyBorder="0" applyAlignment="0" applyProtection="0"/>
    <xf numFmtId="40" fontId="68" fillId="0" borderId="0" applyFont="0" applyFill="0" applyBorder="0" applyAlignment="0" applyProtection="0"/>
    <xf numFmtId="0" fontId="76" fillId="9" borderId="0" applyNumberFormat="0" applyBorder="0" applyAlignment="0" applyProtection="0">
      <alignment vertical="center"/>
    </xf>
    <xf numFmtId="38" fontId="68" fillId="0" borderId="0" applyFont="0" applyFill="0" applyBorder="0" applyAlignment="0" applyProtection="0"/>
    <xf numFmtId="202" fontId="77" fillId="0" borderId="0" applyFill="0" applyBorder="0" applyProtection="0">
      <alignment horizontal="right"/>
    </xf>
    <xf numFmtId="0" fontId="4" fillId="0" borderId="0">
      <protection locked="0"/>
    </xf>
    <xf numFmtId="0" fontId="102" fillId="0" borderId="0"/>
    <xf numFmtId="0" fontId="9" fillId="25" borderId="0" applyProtection="0"/>
    <xf numFmtId="0" fontId="79" fillId="56" borderId="0" applyNumberFormat="0" applyBorder="0" applyAlignment="0" applyProtection="0">
      <alignment vertical="center"/>
    </xf>
    <xf numFmtId="0" fontId="116" fillId="43" borderId="34" applyNumberFormat="0" applyAlignment="0" applyProtection="0">
      <alignment vertical="center"/>
    </xf>
    <xf numFmtId="0" fontId="54" fillId="21" borderId="0"/>
    <xf numFmtId="0" fontId="45" fillId="31" borderId="0" applyNumberFormat="0" applyBorder="0" applyAlignment="0" applyProtection="0">
      <alignment vertical="center"/>
    </xf>
    <xf numFmtId="0" fontId="84" fillId="0" borderId="32" applyNumberFormat="0" applyFill="0" applyAlignment="0" applyProtection="0">
      <alignment vertical="center"/>
    </xf>
    <xf numFmtId="49" fontId="77" fillId="0" borderId="0" applyProtection="0">
      <alignment horizontal="left"/>
    </xf>
    <xf numFmtId="0" fontId="118" fillId="0" borderId="0"/>
    <xf numFmtId="0" fontId="108" fillId="0" borderId="0" applyNumberFormat="0" applyFill="0" applyBorder="0" applyAlignment="0" applyProtection="0">
      <alignment vertical="top"/>
      <protection locked="0"/>
    </xf>
    <xf numFmtId="0" fontId="51" fillId="12" borderId="0" applyProtection="0"/>
    <xf numFmtId="0" fontId="78" fillId="76" borderId="0" applyProtection="0"/>
    <xf numFmtId="0" fontId="73" fillId="0" borderId="29" applyNumberFormat="0" applyFill="0" applyAlignment="0" applyProtection="0">
      <alignment vertical="center"/>
    </xf>
    <xf numFmtId="0" fontId="52" fillId="30" borderId="0" applyNumberFormat="0" applyBorder="0" applyAlignment="0" applyProtection="0">
      <alignment vertical="center"/>
    </xf>
    <xf numFmtId="0" fontId="45" fillId="72" borderId="0" applyNumberFormat="0" applyBorder="0" applyAlignment="0" applyProtection="0">
      <alignment vertical="center"/>
    </xf>
    <xf numFmtId="9" fontId="4" fillId="0" borderId="0" applyFont="0" applyFill="0" applyBorder="0" applyAlignment="0" applyProtection="0">
      <alignment vertical="center"/>
    </xf>
    <xf numFmtId="0" fontId="51" fillId="78" borderId="0" applyNumberFormat="0" applyBorder="0" applyAlignment="0" applyProtection="0">
      <alignment vertical="center"/>
    </xf>
    <xf numFmtId="0" fontId="87" fillId="0" borderId="0" applyProtection="0">
      <alignment vertical="center"/>
    </xf>
    <xf numFmtId="0" fontId="45" fillId="75" borderId="0" applyNumberFormat="0" applyBorder="0" applyAlignment="0" applyProtection="0">
      <alignment vertical="center"/>
    </xf>
    <xf numFmtId="0" fontId="119" fillId="0" borderId="43" applyNumberFormat="0" applyFill="0" applyAlignment="0" applyProtection="0">
      <alignment vertical="center"/>
    </xf>
    <xf numFmtId="0" fontId="4" fillId="0" borderId="0" applyNumberFormat="0" applyFill="0" applyBorder="0" applyAlignment="0" applyProtection="0">
      <alignment vertical="center"/>
    </xf>
    <xf numFmtId="40" fontId="120" fillId="3" borderId="0">
      <alignment horizontal="right"/>
    </xf>
    <xf numFmtId="0" fontId="95" fillId="0" borderId="0" applyProtection="0"/>
    <xf numFmtId="0" fontId="9" fillId="0" borderId="0">
      <alignment vertical="center"/>
    </xf>
    <xf numFmtId="0" fontId="51" fillId="80" borderId="0" applyNumberFormat="0" applyBorder="0" applyAlignment="0" applyProtection="0">
      <alignment vertical="center"/>
    </xf>
    <xf numFmtId="0" fontId="100" fillId="0" borderId="0">
      <alignment vertical="center"/>
    </xf>
    <xf numFmtId="0" fontId="123" fillId="9" borderId="0" applyNumberFormat="0" applyBorder="0" applyAlignment="0" applyProtection="0">
      <alignment vertical="center"/>
    </xf>
    <xf numFmtId="0" fontId="9" fillId="44" borderId="0" applyProtection="0"/>
    <xf numFmtId="0" fontId="111" fillId="21" borderId="0" applyNumberFormat="0" applyBorder="0" applyAlignment="0" applyProtection="0"/>
    <xf numFmtId="0" fontId="0" fillId="0" borderId="0" applyProtection="0">
      <alignment vertical="center"/>
    </xf>
    <xf numFmtId="0" fontId="45" fillId="84" borderId="0" applyNumberFormat="0" applyBorder="0" applyAlignment="0" applyProtection="0">
      <alignment vertical="center"/>
    </xf>
    <xf numFmtId="0" fontId="74" fillId="30" borderId="0" applyProtection="0"/>
    <xf numFmtId="0" fontId="111" fillId="21" borderId="0" applyProtection="0"/>
    <xf numFmtId="197" fontId="4" fillId="0" borderId="0">
      <alignment vertical="center"/>
    </xf>
    <xf numFmtId="0" fontId="4" fillId="23" borderId="0" applyNumberFormat="0" applyBorder="0" applyAlignment="0" applyProtection="0">
      <alignment vertical="center"/>
    </xf>
    <xf numFmtId="0" fontId="126" fillId="17" borderId="22" applyNumberFormat="0" applyAlignment="0" applyProtection="0">
      <alignment vertical="center"/>
    </xf>
    <xf numFmtId="0" fontId="70" fillId="87" borderId="1"/>
    <xf numFmtId="0" fontId="26" fillId="89" borderId="0" applyNumberFormat="0" applyBorder="0" applyAlignment="0" applyProtection="0"/>
    <xf numFmtId="0" fontId="55" fillId="30" borderId="0"/>
    <xf numFmtId="0" fontId="4" fillId="44" borderId="0" applyNumberFormat="0" applyBorder="0" applyAlignment="0" applyProtection="0">
      <alignment vertical="center"/>
    </xf>
    <xf numFmtId="0" fontId="117" fillId="0" borderId="46" applyProtection="0">
      <alignment vertical="center"/>
    </xf>
    <xf numFmtId="210" fontId="4" fillId="0" borderId="0">
      <alignment vertical="center"/>
    </xf>
    <xf numFmtId="0" fontId="75" fillId="0" borderId="0">
      <alignment vertical="center"/>
    </xf>
    <xf numFmtId="192" fontId="4" fillId="0" borderId="0">
      <alignment vertical="center"/>
    </xf>
    <xf numFmtId="0" fontId="96" fillId="0" borderId="0" applyProtection="0"/>
    <xf numFmtId="0" fontId="45" fillId="70" borderId="0" applyNumberFormat="0" applyBorder="0" applyAlignment="0" applyProtection="0">
      <alignment vertical="center"/>
    </xf>
    <xf numFmtId="0" fontId="111" fillId="21" borderId="0" applyNumberFormat="0" applyBorder="0" applyAlignment="0" applyProtection="0">
      <alignment vertical="center"/>
    </xf>
    <xf numFmtId="0" fontId="1" fillId="44" borderId="0" applyNumberFormat="0" applyBorder="0" applyAlignment="0" applyProtection="0">
      <alignment vertical="center"/>
    </xf>
    <xf numFmtId="0" fontId="87" fillId="0" borderId="0">
      <alignment vertical="center"/>
    </xf>
    <xf numFmtId="0" fontId="9" fillId="21" borderId="0" applyNumberFormat="0" applyBorder="0" applyAlignment="0" applyProtection="0">
      <alignment vertical="center"/>
    </xf>
    <xf numFmtId="0" fontId="127" fillId="0" borderId="0" applyNumberFormat="0" applyFill="0" applyBorder="0" applyAlignment="0" applyProtection="0">
      <alignment vertical="center"/>
    </xf>
    <xf numFmtId="0" fontId="51" fillId="15" borderId="0" applyNumberFormat="0" applyBorder="0" applyAlignment="0" applyProtection="0"/>
    <xf numFmtId="0" fontId="52" fillId="9" borderId="0" applyNumberFormat="0" applyBorder="0" applyAlignment="0" applyProtection="0">
      <alignment vertical="center"/>
    </xf>
    <xf numFmtId="0" fontId="128" fillId="0" borderId="0"/>
    <xf numFmtId="0" fontId="9" fillId="15" borderId="0" applyProtection="0"/>
    <xf numFmtId="0" fontId="51" fillId="92" borderId="0" applyProtection="0"/>
    <xf numFmtId="0" fontId="103" fillId="0" borderId="0" applyNumberFormat="0" applyFill="0" applyBorder="0" applyAlignment="0" applyProtection="0">
      <alignment vertical="center"/>
    </xf>
    <xf numFmtId="0" fontId="44" fillId="82" borderId="0" applyNumberFormat="0" applyBorder="0" applyAlignment="0" applyProtection="0">
      <alignment vertical="center"/>
    </xf>
    <xf numFmtId="0" fontId="4" fillId="20" borderId="0" applyNumberFormat="0" applyBorder="0" applyAlignment="0" applyProtection="0">
      <alignment vertical="center"/>
    </xf>
    <xf numFmtId="0" fontId="44" fillId="94" borderId="0" applyNumberFormat="0" applyBorder="0" applyAlignment="0" applyProtection="0">
      <alignment vertical="center"/>
    </xf>
    <xf numFmtId="0" fontId="9" fillId="33" borderId="0" applyProtection="0"/>
    <xf numFmtId="0" fontId="74" fillId="9" borderId="0" applyNumberFormat="0" applyBorder="0" applyAlignment="0" applyProtection="0">
      <alignment vertical="center"/>
    </xf>
    <xf numFmtId="0" fontId="45" fillId="71" borderId="0" applyNumberFormat="0" applyBorder="0" applyAlignment="0" applyProtection="0">
      <alignment vertical="center"/>
    </xf>
    <xf numFmtId="0" fontId="133" fillId="0" borderId="0" applyNumberFormat="0" applyBorder="0" applyAlignment="0" applyProtection="0">
      <alignment vertical="top"/>
      <protection locked="0"/>
    </xf>
    <xf numFmtId="181" fontId="0" fillId="0" borderId="0" applyFont="0" applyFill="0" applyBorder="0" applyAlignment="0" applyProtection="0">
      <alignment vertical="center"/>
    </xf>
    <xf numFmtId="0" fontId="52" fillId="24" borderId="0" applyNumberFormat="0" applyBorder="0" applyAlignment="0" applyProtection="0">
      <alignment vertical="center"/>
    </xf>
    <xf numFmtId="14" fontId="50" fillId="0" borderId="0">
      <alignment horizontal="center" wrapText="1"/>
      <protection locked="0"/>
    </xf>
    <xf numFmtId="201" fontId="124" fillId="0" borderId="0" applyFill="0" applyBorder="0" applyProtection="0">
      <alignment horizontal="center"/>
    </xf>
    <xf numFmtId="208" fontId="77" fillId="0" borderId="0" applyFill="0" applyBorder="0" applyProtection="0">
      <alignment horizontal="right"/>
    </xf>
    <xf numFmtId="0" fontId="45" fillId="95" borderId="0" applyNumberFormat="0" applyBorder="0" applyAlignment="0" applyProtection="0">
      <alignment vertical="center"/>
    </xf>
    <xf numFmtId="0" fontId="1" fillId="19" borderId="0" applyNumberFormat="0" applyBorder="0" applyAlignment="0" applyProtection="0">
      <alignment vertical="center"/>
    </xf>
    <xf numFmtId="49" fontId="4" fillId="0" borderId="0" applyFont="0" applyFill="0" applyBorder="0" applyAlignment="0" applyProtection="0"/>
    <xf numFmtId="0" fontId="54" fillId="37" borderId="0" applyProtection="0"/>
    <xf numFmtId="49" fontId="134" fillId="3" borderId="0">
      <alignment horizontal="left" vertical="top"/>
    </xf>
    <xf numFmtId="0" fontId="21" fillId="0" borderId="1" applyProtection="0">
      <alignment horizontal="distributed" vertical="center" wrapText="1"/>
    </xf>
    <xf numFmtId="0" fontId="45" fillId="85" borderId="0" applyNumberFormat="0" applyBorder="0" applyAlignment="0" applyProtection="0">
      <alignment vertical="center"/>
    </xf>
    <xf numFmtId="0" fontId="45" fillId="99" borderId="0" applyNumberFormat="0" applyBorder="0" applyAlignment="0" applyProtection="0">
      <alignment vertical="center"/>
    </xf>
    <xf numFmtId="0" fontId="51" fillId="25" borderId="0"/>
    <xf numFmtId="0" fontId="1" fillId="22" borderId="0" applyNumberFormat="0" applyBorder="0" applyAlignment="0" applyProtection="0"/>
    <xf numFmtId="0" fontId="72" fillId="12" borderId="27" applyProtection="0"/>
    <xf numFmtId="0" fontId="52" fillId="21" borderId="0" applyNumberFormat="0" applyBorder="0" applyAlignment="0" applyProtection="0">
      <alignment vertical="center"/>
    </xf>
    <xf numFmtId="0" fontId="51" fillId="37" borderId="0" applyNumberFormat="0" applyBorder="0" applyAlignment="0" applyProtection="0">
      <alignment vertical="center"/>
    </xf>
    <xf numFmtId="0" fontId="135" fillId="9" borderId="0" applyNumberFormat="0" applyBorder="0" applyAlignment="0" applyProtection="0">
      <alignment vertical="center"/>
    </xf>
    <xf numFmtId="0" fontId="52" fillId="15" borderId="0" applyNumberFormat="0" applyBorder="0" applyAlignment="0" applyProtection="0">
      <alignment vertical="center"/>
    </xf>
    <xf numFmtId="0" fontId="28" fillId="45" borderId="0" applyNumberFormat="0" applyBorder="0" applyAlignment="0" applyProtection="0">
      <alignment vertical="center"/>
    </xf>
    <xf numFmtId="0" fontId="51" fillId="83" borderId="0" applyNumberFormat="0" applyBorder="0" applyAlignment="0" applyProtection="0"/>
    <xf numFmtId="0" fontId="21" fillId="0" borderId="0">
      <alignment vertical="center"/>
    </xf>
    <xf numFmtId="0" fontId="44" fillId="101" borderId="0" applyNumberFormat="0" applyBorder="0" applyAlignment="0" applyProtection="0">
      <alignment vertical="center"/>
    </xf>
    <xf numFmtId="0" fontId="129" fillId="30" borderId="0" applyNumberFormat="0" applyBorder="0" applyAlignment="0" applyProtection="0">
      <alignment vertical="center"/>
    </xf>
    <xf numFmtId="203" fontId="4" fillId="0" borderId="0" applyProtection="0"/>
    <xf numFmtId="0" fontId="44" fillId="102" borderId="0" applyNumberFormat="0" applyBorder="0" applyAlignment="0" applyProtection="0">
      <alignment vertical="center"/>
    </xf>
    <xf numFmtId="0" fontId="79" fillId="25" borderId="0" applyNumberFormat="0" applyBorder="0" applyAlignment="0" applyProtection="0">
      <alignment vertical="center"/>
    </xf>
    <xf numFmtId="0" fontId="45" fillId="81" borderId="0" applyNumberFormat="0" applyBorder="0" applyAlignment="0" applyProtection="0">
      <alignment vertical="center"/>
    </xf>
    <xf numFmtId="0" fontId="93" fillId="0" borderId="35" applyNumberFormat="0" applyFill="0" applyAlignment="0" applyProtection="0">
      <alignment vertical="center"/>
    </xf>
    <xf numFmtId="0" fontId="4" fillId="0" borderId="0">
      <alignment vertical="top"/>
    </xf>
    <xf numFmtId="0" fontId="121" fillId="0" borderId="28" applyProtection="0"/>
    <xf numFmtId="0" fontId="62" fillId="0" borderId="25" applyProtection="0"/>
    <xf numFmtId="0" fontId="44" fillId="10" borderId="0" applyNumberFormat="0" applyBorder="0" applyAlignment="0" applyProtection="0">
      <alignment vertical="center"/>
    </xf>
    <xf numFmtId="0" fontId="62" fillId="0" borderId="25" applyNumberFormat="0" applyFill="0" applyAlignment="0" applyProtection="0">
      <alignment vertical="center"/>
    </xf>
    <xf numFmtId="0" fontId="9" fillId="23" borderId="0" applyProtection="0"/>
    <xf numFmtId="0" fontId="44" fillId="104" borderId="0" applyNumberFormat="0" applyBorder="0" applyAlignment="0" applyProtection="0">
      <alignment vertical="center"/>
    </xf>
    <xf numFmtId="0" fontId="115" fillId="9" borderId="0" applyNumberFormat="0" applyBorder="0" applyAlignment="0" applyProtection="0">
      <alignment vertical="center"/>
    </xf>
    <xf numFmtId="0" fontId="78" fillId="18" borderId="0" applyProtection="0"/>
    <xf numFmtId="40" fontId="137" fillId="0" borderId="0" applyBorder="0">
      <alignment horizontal="right"/>
    </xf>
    <xf numFmtId="0" fontId="55" fillId="41" borderId="0" applyProtection="0"/>
    <xf numFmtId="0" fontId="21" fillId="0" borderId="0"/>
    <xf numFmtId="0" fontId="52" fillId="44" borderId="0" applyNumberFormat="0" applyBorder="0" applyAlignment="0" applyProtection="0">
      <alignment vertical="center"/>
    </xf>
    <xf numFmtId="212" fontId="49" fillId="0" borderId="0">
      <protection locked="0"/>
    </xf>
    <xf numFmtId="207" fontId="49" fillId="0" borderId="0" applyFill="0" applyBorder="0" applyAlignment="0"/>
    <xf numFmtId="0" fontId="44" fillId="106" borderId="0" applyNumberFormat="0" applyBorder="0" applyAlignment="0" applyProtection="0">
      <alignment vertical="center"/>
    </xf>
    <xf numFmtId="0" fontId="111" fillId="22" borderId="0" applyNumberFormat="0" applyBorder="0" applyAlignment="0" applyProtection="0"/>
    <xf numFmtId="0" fontId="51" fillId="18" borderId="0" applyNumberFormat="0" applyBorder="0" applyAlignment="0" applyProtection="0"/>
    <xf numFmtId="0" fontId="78" fillId="107" borderId="0" applyNumberFormat="0" applyBorder="0" applyAlignment="0" applyProtection="0">
      <alignment vertical="center"/>
    </xf>
    <xf numFmtId="0" fontId="44" fillId="97" borderId="0" applyNumberFormat="0" applyBorder="0" applyAlignment="0" applyProtection="0">
      <alignment vertical="center"/>
    </xf>
    <xf numFmtId="0" fontId="1" fillId="15" borderId="0"/>
    <xf numFmtId="0" fontId="9" fillId="49" borderId="33" applyNumberFormat="0" applyFont="0" applyAlignment="0" applyProtection="0">
      <alignment vertical="center"/>
    </xf>
    <xf numFmtId="0" fontId="44" fillId="100" borderId="0" applyNumberFormat="0" applyBorder="0" applyAlignment="0" applyProtection="0">
      <alignment vertical="center"/>
    </xf>
    <xf numFmtId="0" fontId="28" fillId="10" borderId="0" applyNumberFormat="0" applyBorder="0" applyAlignment="0" applyProtection="0">
      <alignment vertical="center"/>
    </xf>
    <xf numFmtId="193" fontId="49" fillId="0" borderId="0" applyFill="0" applyBorder="0" applyAlignment="0"/>
    <xf numFmtId="0" fontId="103" fillId="0" borderId="40" applyNumberFormat="0" applyFill="0" applyAlignment="0" applyProtection="0">
      <alignment vertical="center"/>
    </xf>
    <xf numFmtId="214" fontId="114" fillId="0" borderId="0" applyFont="0" applyFill="0" applyBorder="0" applyAlignment="0" applyProtection="0"/>
    <xf numFmtId="9" fontId="63" fillId="0" borderId="0" applyFont="0" applyFill="0" applyBorder="0" applyAlignment="0" applyProtection="0"/>
    <xf numFmtId="0" fontId="50" fillId="0" borderId="29" applyNumberFormat="0" applyFill="0" applyAlignment="0" applyProtection="0">
      <alignment vertical="center"/>
    </xf>
    <xf numFmtId="0" fontId="78" fillId="54" borderId="0" applyProtection="0"/>
    <xf numFmtId="0" fontId="1" fillId="17" borderId="0" applyNumberFormat="0" applyBorder="0" applyAlignment="0" applyProtection="0"/>
    <xf numFmtId="0" fontId="28" fillId="55" borderId="0" applyNumberFormat="0" applyBorder="0" applyAlignment="0" applyProtection="0">
      <alignment vertical="center"/>
    </xf>
    <xf numFmtId="0" fontId="9" fillId="37" borderId="0" applyProtection="0"/>
    <xf numFmtId="0" fontId="109" fillId="21" borderId="0" applyNumberFormat="0" applyBorder="0" applyAlignment="0" applyProtection="0">
      <alignment vertical="center"/>
    </xf>
    <xf numFmtId="0" fontId="95" fillId="0" borderId="0" applyNumberFormat="0" applyFill="0" applyBorder="0" applyAlignment="0" applyProtection="0">
      <alignment vertical="center"/>
    </xf>
    <xf numFmtId="0" fontId="112" fillId="37" borderId="0" applyNumberFormat="0" applyBorder="0" applyAlignment="0" applyProtection="0">
      <alignment vertical="center"/>
    </xf>
    <xf numFmtId="41" fontId="4" fillId="0" borderId="0" applyFont="0" applyFill="0" applyBorder="0" applyAlignment="0" applyProtection="0">
      <alignment vertical="center"/>
    </xf>
    <xf numFmtId="0" fontId="51" fillId="83" borderId="0" applyNumberFormat="0" applyBorder="0" applyAlignment="0" applyProtection="0">
      <alignment vertical="center"/>
    </xf>
    <xf numFmtId="0" fontId="22" fillId="0" borderId="25" applyNumberFormat="0" applyFill="0" applyAlignment="0" applyProtection="0">
      <alignment vertical="center"/>
    </xf>
    <xf numFmtId="0" fontId="139" fillId="108" borderId="0" applyNumberFormat="0" applyFont="0" applyBorder="0" applyAlignment="0" applyProtection="0"/>
    <xf numFmtId="0" fontId="51" fillId="47" borderId="0" applyNumberFormat="0" applyBorder="0" applyAlignment="0" applyProtection="0">
      <alignment vertical="center"/>
    </xf>
    <xf numFmtId="0" fontId="45" fillId="109" borderId="0" applyNumberFormat="0" applyBorder="0" applyAlignment="0" applyProtection="0">
      <alignment vertical="center"/>
    </xf>
    <xf numFmtId="0" fontId="76" fillId="20" borderId="0" applyNumberFormat="0" applyBorder="0" applyAlignment="0" applyProtection="0">
      <alignment vertical="center"/>
    </xf>
    <xf numFmtId="0" fontId="121" fillId="0" borderId="28" applyNumberFormat="0" applyFill="0" applyAlignment="0" applyProtection="0">
      <alignment vertical="center"/>
    </xf>
    <xf numFmtId="0" fontId="51" fillId="23" borderId="0" applyProtection="0"/>
    <xf numFmtId="0" fontId="118" fillId="0" borderId="0" applyNumberFormat="0" applyFont="0" applyFill="0" applyBorder="0" applyProtection="0">
      <alignment horizontal="center" vertical="center" wrapText="1"/>
    </xf>
    <xf numFmtId="43" fontId="44" fillId="0" borderId="0" applyFont="0" applyFill="0" applyBorder="0" applyAlignment="0" applyProtection="0">
      <alignment vertical="center"/>
    </xf>
    <xf numFmtId="205" fontId="122" fillId="0" borderId="0">
      <alignment vertical="center"/>
    </xf>
    <xf numFmtId="0" fontId="97" fillId="13" borderId="0" applyProtection="0"/>
    <xf numFmtId="0" fontId="1" fillId="20" borderId="0"/>
    <xf numFmtId="37" fontId="107" fillId="0" borderId="0" applyFont="0" applyFill="0" applyBorder="0" applyAlignment="0" applyProtection="0"/>
    <xf numFmtId="0" fontId="57" fillId="0" borderId="0" applyProtection="0"/>
    <xf numFmtId="0" fontId="28" fillId="28" borderId="0" applyNumberFormat="0" applyBorder="0" applyAlignment="0" applyProtection="0">
      <alignment vertical="center"/>
    </xf>
    <xf numFmtId="9" fontId="4" fillId="0" borderId="0" applyProtection="0"/>
    <xf numFmtId="0" fontId="78" fillId="33" borderId="0" applyNumberFormat="0" applyBorder="0" applyAlignment="0" applyProtection="0">
      <alignment vertical="center"/>
    </xf>
    <xf numFmtId="0" fontId="45" fillId="91" borderId="0" applyNumberFormat="0" applyBorder="0" applyAlignment="0" applyProtection="0">
      <alignment vertical="center"/>
    </xf>
    <xf numFmtId="0" fontId="51" fillId="40" borderId="0" applyNumberFormat="0" applyBorder="0" applyAlignment="0" applyProtection="0">
      <alignment vertical="center"/>
    </xf>
    <xf numFmtId="0" fontId="44" fillId="68" borderId="0" applyNumberFormat="0" applyBorder="0" applyAlignment="0" applyProtection="0">
      <alignment vertical="center"/>
    </xf>
    <xf numFmtId="0" fontId="44" fillId="93" borderId="0" applyNumberFormat="0" applyBorder="0" applyAlignment="0" applyProtection="0">
      <alignment vertical="center"/>
    </xf>
    <xf numFmtId="213" fontId="4" fillId="103" borderId="0"/>
    <xf numFmtId="0" fontId="62" fillId="0" borderId="25"/>
    <xf numFmtId="0" fontId="51" fillId="105" borderId="0" applyNumberFormat="0" applyBorder="0" applyAlignment="0" applyProtection="0">
      <alignment vertical="center"/>
    </xf>
    <xf numFmtId="0" fontId="44" fillId="88" borderId="0" applyNumberFormat="0" applyBorder="0" applyAlignment="0" applyProtection="0">
      <alignment vertical="center"/>
    </xf>
    <xf numFmtId="0" fontId="1" fillId="23" borderId="0" applyNumberFormat="0" applyBorder="0" applyAlignment="0" applyProtection="0">
      <alignment vertical="center"/>
    </xf>
    <xf numFmtId="0" fontId="111" fillId="37" borderId="0" applyNumberFormat="0" applyBorder="0" applyAlignment="0" applyProtection="0">
      <alignment vertical="center"/>
    </xf>
    <xf numFmtId="0" fontId="48" fillId="9" borderId="0" applyProtection="0"/>
    <xf numFmtId="0" fontId="64" fillId="0" borderId="45" applyNumberFormat="0" applyFill="0" applyAlignment="0" applyProtection="0">
      <alignment vertical="center"/>
    </xf>
    <xf numFmtId="0" fontId="1" fillId="78" borderId="0" applyNumberFormat="0" applyBorder="0" applyAlignment="0" applyProtection="0"/>
    <xf numFmtId="0" fontId="51" fillId="25" borderId="0" applyProtection="0"/>
    <xf numFmtId="43" fontId="4" fillId="0" borderId="0" applyFont="0" applyFill="0" applyBorder="0" applyAlignment="0" applyProtection="0"/>
    <xf numFmtId="0" fontId="45" fillId="8" borderId="0" applyNumberFormat="0" applyBorder="0" applyAlignment="0" applyProtection="0">
      <alignment vertical="center"/>
    </xf>
    <xf numFmtId="179" fontId="4" fillId="0" borderId="0" applyFont="0" applyFill="0" applyBorder="0" applyAlignment="0" applyProtection="0">
      <alignment vertical="center"/>
    </xf>
    <xf numFmtId="0" fontId="1" fillId="17" borderId="0"/>
    <xf numFmtId="0" fontId="123" fillId="9" borderId="0" applyProtection="0"/>
    <xf numFmtId="0" fontId="1" fillId="37" borderId="0" applyNumberFormat="0" applyBorder="0" applyAlignment="0" applyProtection="0"/>
    <xf numFmtId="0" fontId="51" fillId="19" borderId="0" applyNumberFormat="0" applyBorder="0" applyAlignment="0" applyProtection="0"/>
    <xf numFmtId="0" fontId="4" fillId="0" borderId="0">
      <alignment vertical="center"/>
    </xf>
    <xf numFmtId="0" fontId="4" fillId="0" borderId="0" applyProtection="0"/>
    <xf numFmtId="44" fontId="4" fillId="0" borderId="0" applyFont="0" applyFill="0" applyBorder="0" applyAlignment="0" applyProtection="0"/>
    <xf numFmtId="0" fontId="1" fillId="96" borderId="0" applyNumberFormat="0" applyBorder="0" applyAlignment="0" applyProtection="0"/>
    <xf numFmtId="0" fontId="28" fillId="48" borderId="0" applyNumberFormat="0" applyBorder="0" applyAlignment="0" applyProtection="0">
      <alignment vertical="center"/>
    </xf>
    <xf numFmtId="0" fontId="130" fillId="0" borderId="0">
      <alignment vertical="center"/>
    </xf>
    <xf numFmtId="0" fontId="4" fillId="3" borderId="0" applyNumberFormat="0" applyBorder="0" applyAlignment="0" applyProtection="0">
      <alignment vertical="center"/>
    </xf>
    <xf numFmtId="0" fontId="51" fillId="90" borderId="0" applyNumberFormat="0" applyBorder="0" applyAlignment="0" applyProtection="0">
      <alignment vertical="center"/>
    </xf>
    <xf numFmtId="0" fontId="129" fillId="9" borderId="0" applyNumberFormat="0" applyBorder="0" applyAlignment="0" applyProtection="0">
      <alignment vertical="center"/>
    </xf>
    <xf numFmtId="0" fontId="4" fillId="21" borderId="0" applyNumberFormat="0" applyBorder="0" applyAlignment="0" applyProtection="0"/>
    <xf numFmtId="0" fontId="78" fillId="33" borderId="0" applyProtection="0"/>
    <xf numFmtId="0" fontId="138" fillId="0" borderId="0" applyNumberFormat="0" applyFill="0" applyBorder="0" applyAlignment="0" applyProtection="0">
      <alignment vertical="center"/>
    </xf>
    <xf numFmtId="0" fontId="51" fillId="56" borderId="0" applyNumberFormat="0" applyBorder="0" applyAlignment="0" applyProtection="0"/>
    <xf numFmtId="0" fontId="51" fillId="80" borderId="0" applyNumberFormat="0" applyBorder="0" applyAlignment="0" applyProtection="0"/>
    <xf numFmtId="0" fontId="9" fillId="33" borderId="0"/>
    <xf numFmtId="0" fontId="51" fillId="18" borderId="0" applyNumberFormat="0" applyBorder="0" applyAlignment="0" applyProtection="0">
      <alignment vertical="center"/>
    </xf>
    <xf numFmtId="0" fontId="111" fillId="22" borderId="0" applyNumberFormat="0" applyBorder="0" applyAlignment="0" applyProtection="0">
      <alignment vertical="center"/>
    </xf>
    <xf numFmtId="0" fontId="1" fillId="44" borderId="0" applyProtection="0"/>
    <xf numFmtId="9" fontId="100" fillId="0" borderId="0" applyFont="0" applyFill="0" applyBorder="0" applyAlignment="0" applyProtection="0"/>
    <xf numFmtId="25" fontId="114" fillId="0" borderId="0" applyFont="0" applyFill="0" applyBorder="0" applyAlignment="0" applyProtection="0"/>
    <xf numFmtId="0" fontId="51" fillId="17" borderId="0"/>
    <xf numFmtId="0" fontId="51" fillId="17" borderId="0" applyProtection="0"/>
    <xf numFmtId="0" fontId="136" fillId="12" borderId="27" applyNumberFormat="0" applyAlignment="0" applyProtection="0">
      <alignment vertical="center"/>
    </xf>
    <xf numFmtId="0" fontId="130" fillId="0" borderId="0"/>
    <xf numFmtId="0" fontId="123" fillId="9" borderId="0"/>
    <xf numFmtId="0" fontId="1" fillId="96" borderId="0" applyNumberFormat="0" applyBorder="0" applyAlignment="0" applyProtection="0">
      <alignment vertical="center"/>
    </xf>
    <xf numFmtId="49" fontId="131" fillId="3" borderId="0">
      <alignment horizontal="center" vertical="center"/>
    </xf>
    <xf numFmtId="179" fontId="49" fillId="0" borderId="1" applyNumberFormat="0"/>
    <xf numFmtId="41" fontId="140" fillId="0" borderId="0" applyFont="0" applyFill="0" applyBorder="0" applyAlignment="0" applyProtection="0"/>
    <xf numFmtId="0" fontId="78" fillId="92" borderId="0" applyNumberFormat="0" applyBorder="0" applyAlignment="0" applyProtection="0">
      <alignment vertical="center"/>
    </xf>
    <xf numFmtId="203" fontId="4" fillId="0" borderId="0">
      <alignment vertical="center"/>
    </xf>
    <xf numFmtId="0" fontId="78" fillId="92" borderId="0" applyProtection="0"/>
    <xf numFmtId="0" fontId="51" fillId="56" borderId="0" applyProtection="0"/>
    <xf numFmtId="0" fontId="9" fillId="44" borderId="0"/>
    <xf numFmtId="0" fontId="9" fillId="37" borderId="0"/>
    <xf numFmtId="0" fontId="44" fillId="86" borderId="0" applyNumberFormat="0" applyBorder="0" applyAlignment="0" applyProtection="0">
      <alignment vertical="center"/>
    </xf>
    <xf numFmtId="0" fontId="64" fillId="0" borderId="44" applyNumberFormat="0" applyFill="0" applyAlignment="0" applyProtection="0">
      <alignment vertical="center"/>
    </xf>
    <xf numFmtId="182" fontId="77" fillId="0" borderId="0" applyFill="0" applyBorder="0" applyProtection="0">
      <alignment horizontal="right"/>
    </xf>
    <xf numFmtId="0" fontId="51" fillId="98" borderId="0" applyNumberFormat="0" applyBorder="0" applyAlignment="0" applyProtection="0"/>
    <xf numFmtId="0" fontId="74" fillId="9" borderId="0"/>
    <xf numFmtId="209" fontId="77" fillId="0" borderId="0" applyFill="0" applyBorder="0" applyProtection="0">
      <alignment horizontal="right"/>
    </xf>
    <xf numFmtId="188" fontId="124" fillId="0" borderId="0" applyFill="0" applyBorder="0" applyProtection="0">
      <alignment horizontal="center"/>
    </xf>
    <xf numFmtId="194" fontId="125" fillId="0" borderId="0" applyFill="0" applyBorder="0" applyProtection="0">
      <alignment horizontal="right"/>
    </xf>
    <xf numFmtId="204" fontId="77" fillId="0" borderId="0" applyFill="0" applyBorder="0" applyProtection="0">
      <alignment horizontal="right"/>
    </xf>
    <xf numFmtId="2" fontId="117" fillId="0" borderId="0" applyProtection="0"/>
    <xf numFmtId="191" fontId="77" fillId="0" borderId="0" applyFill="0" applyBorder="0" applyProtection="0">
      <alignment horizontal="right"/>
    </xf>
    <xf numFmtId="0" fontId="118" fillId="0" borderId="0">
      <alignment vertical="center"/>
    </xf>
    <xf numFmtId="10" fontId="4" fillId="0" borderId="0" applyProtection="0"/>
    <xf numFmtId="10" fontId="107" fillId="0" borderId="0" applyFont="0" applyFill="0" applyBorder="0" applyAlignment="0" applyProtection="0"/>
    <xf numFmtId="0" fontId="44" fillId="79" borderId="0" applyNumberFormat="0" applyBorder="0" applyAlignment="0" applyProtection="0">
      <alignment vertical="center"/>
    </xf>
    <xf numFmtId="200" fontId="87" fillId="0" borderId="0" applyFont="0" applyFill="0" applyBorder="0" applyAlignment="0" applyProtection="0"/>
    <xf numFmtId="0" fontId="4" fillId="0" borderId="0" applyFill="0" applyBorder="0" applyAlignment="0"/>
    <xf numFmtId="0" fontId="28" fillId="94" borderId="0" applyNumberFormat="0" applyBorder="0" applyAlignment="0" applyProtection="0">
      <alignment vertical="center"/>
    </xf>
    <xf numFmtId="0" fontId="51" fillId="37" borderId="0" applyNumberFormat="0" applyBorder="0" applyAlignment="0" applyProtection="0"/>
    <xf numFmtId="0" fontId="4" fillId="24" borderId="0" applyNumberFormat="0" applyBorder="0" applyAlignment="0" applyProtection="0">
      <alignment vertical="center"/>
    </xf>
    <xf numFmtId="0" fontId="78" fillId="76" borderId="0"/>
    <xf numFmtId="0" fontId="4" fillId="33" borderId="0" applyNumberFormat="0" applyBorder="0" applyAlignment="0" applyProtection="0">
      <alignment vertical="center"/>
    </xf>
    <xf numFmtId="177" fontId="143" fillId="0" borderId="0" applyFont="0" applyFill="0" applyBorder="0" applyAlignment="0" applyProtection="0"/>
    <xf numFmtId="0" fontId="51" fillId="9" borderId="0" applyProtection="0"/>
    <xf numFmtId="0" fontId="28" fillId="36" borderId="0" applyNumberFormat="0" applyBorder="0" applyAlignment="0" applyProtection="0">
      <alignment vertical="center"/>
    </xf>
    <xf numFmtId="0" fontId="4" fillId="13" borderId="0" applyNumberFormat="0" applyBorder="0" applyAlignment="0" applyProtection="0">
      <alignment vertical="center"/>
    </xf>
    <xf numFmtId="0" fontId="9" fillId="21" borderId="0"/>
    <xf numFmtId="0" fontId="9" fillId="21" borderId="0" applyProtection="0"/>
    <xf numFmtId="0" fontId="28" fillId="32" borderId="0" applyNumberFormat="0" applyBorder="0" applyAlignment="0" applyProtection="0">
      <alignment vertical="center"/>
    </xf>
    <xf numFmtId="0" fontId="142" fillId="59" borderId="38" applyNumberFormat="0" applyAlignment="0" applyProtection="0">
      <alignment vertical="center"/>
    </xf>
    <xf numFmtId="0" fontId="44" fillId="113" borderId="0" applyNumberFormat="0" applyBorder="0" applyAlignment="0" applyProtection="0">
      <alignment vertical="center"/>
    </xf>
    <xf numFmtId="0" fontId="9" fillId="30" borderId="0"/>
    <xf numFmtId="0" fontId="51" fillId="35" borderId="0" applyNumberFormat="0" applyBorder="0" applyAlignment="0" applyProtection="0">
      <alignment vertical="center"/>
    </xf>
    <xf numFmtId="0" fontId="28" fillId="101" borderId="0" applyNumberFormat="0" applyBorder="0" applyAlignment="0" applyProtection="0">
      <alignment vertical="center"/>
    </xf>
    <xf numFmtId="0" fontId="44" fillId="77" borderId="0" applyNumberFormat="0" applyBorder="0" applyAlignment="0" applyProtection="0">
      <alignment vertical="center"/>
    </xf>
    <xf numFmtId="0" fontId="109" fillId="21" borderId="0" applyProtection="0"/>
    <xf numFmtId="0" fontId="51" fillId="25" borderId="0" applyNumberFormat="0" applyBorder="0" applyAlignment="0" applyProtection="0">
      <alignment vertical="center"/>
    </xf>
    <xf numFmtId="0" fontId="1" fillId="116" borderId="0" applyNumberFormat="0" applyBorder="0" applyAlignment="0" applyProtection="0"/>
    <xf numFmtId="0" fontId="9" fillId="0" borderId="0" applyProtection="0">
      <alignment vertical="center"/>
    </xf>
    <xf numFmtId="0" fontId="76" fillId="117" borderId="0" applyNumberFormat="0" applyBorder="0" applyAlignment="0" applyProtection="0">
      <alignment vertical="center"/>
    </xf>
    <xf numFmtId="0" fontId="28" fillId="39" borderId="0" applyNumberFormat="0" applyBorder="0" applyAlignment="0" applyProtection="0">
      <alignment vertical="center"/>
    </xf>
    <xf numFmtId="0" fontId="4" fillId="40" borderId="0" applyNumberFormat="0" applyBorder="0" applyAlignment="0" applyProtection="0">
      <alignment vertical="center"/>
    </xf>
    <xf numFmtId="43" fontId="140" fillId="0" borderId="0" applyFont="0" applyFill="0" applyBorder="0" applyAlignment="0" applyProtection="0"/>
    <xf numFmtId="0" fontId="146" fillId="65" borderId="0" applyNumberFormat="0" applyBorder="0" applyAlignment="0" applyProtection="0">
      <alignment vertical="center"/>
    </xf>
    <xf numFmtId="0" fontId="73" fillId="0" borderId="0" applyNumberFormat="0" applyFill="0" applyBorder="0" applyAlignment="0" applyProtection="0">
      <alignment vertical="center"/>
    </xf>
    <xf numFmtId="0" fontId="51" fillId="12" borderId="0" applyNumberFormat="0" applyBorder="0" applyAlignment="0" applyProtection="0">
      <alignment vertical="center"/>
    </xf>
    <xf numFmtId="0" fontId="78" fillId="92" borderId="0"/>
    <xf numFmtId="0" fontId="4" fillId="15" borderId="0" applyNumberFormat="0" applyBorder="0" applyAlignment="0" applyProtection="0">
      <alignment vertical="center"/>
    </xf>
    <xf numFmtId="0" fontId="1" fillId="24" borderId="0" applyNumberFormat="0" applyBorder="0" applyAlignment="0" applyProtection="0">
      <alignment vertical="center"/>
    </xf>
    <xf numFmtId="0" fontId="4" fillId="22" borderId="0" applyNumberFormat="0" applyBorder="0" applyAlignment="0" applyProtection="0"/>
    <xf numFmtId="0" fontId="1" fillId="20" borderId="0" applyProtection="0"/>
    <xf numFmtId="0" fontId="132" fillId="0" borderId="0">
      <alignment horizontal="left"/>
    </xf>
    <xf numFmtId="0" fontId="1" fillId="117" borderId="0" applyNumberFormat="0" applyBorder="0" applyAlignment="0" applyProtection="0"/>
    <xf numFmtId="0" fontId="1" fillId="73" borderId="0" applyNumberFormat="0" applyBorder="0" applyAlignment="0" applyProtection="0">
      <alignment vertical="center"/>
    </xf>
    <xf numFmtId="41" fontId="49" fillId="0" borderId="0" applyFont="0" applyFill="0" applyBorder="0" applyAlignment="0" applyProtection="0"/>
    <xf numFmtId="0" fontId="51" fillId="33" borderId="0" applyNumberFormat="0" applyBorder="0" applyAlignment="0" applyProtection="0">
      <alignment vertical="center"/>
    </xf>
    <xf numFmtId="0" fontId="144" fillId="0" borderId="1">
      <alignment horizontal="center"/>
    </xf>
    <xf numFmtId="10" fontId="4" fillId="0" borderId="0" applyFont="0" applyFill="0" applyBorder="0" applyAlignment="0" applyProtection="0">
      <alignment vertical="center"/>
    </xf>
    <xf numFmtId="0" fontId="51" fillId="19" borderId="0" applyNumberFormat="0" applyBorder="0" applyAlignment="0" applyProtection="0">
      <alignment vertical="center"/>
    </xf>
    <xf numFmtId="0" fontId="145" fillId="114" borderId="47">
      <protection locked="0"/>
    </xf>
    <xf numFmtId="0" fontId="112" fillId="21" borderId="0" applyNumberFormat="0" applyBorder="0" applyAlignment="0" applyProtection="0">
      <alignment vertical="center"/>
    </xf>
    <xf numFmtId="0" fontId="72" fillId="12" borderId="27"/>
    <xf numFmtId="0" fontId="51" fillId="47" borderId="0" applyNumberFormat="0" applyBorder="0" applyAlignment="0" applyProtection="0"/>
    <xf numFmtId="0" fontId="51" fillId="90" borderId="0" applyNumberFormat="0" applyBorder="0" applyAlignment="0" applyProtection="0"/>
    <xf numFmtId="0" fontId="51" fillId="105" borderId="0" applyNumberFormat="0" applyBorder="0" applyAlignment="0" applyProtection="0"/>
    <xf numFmtId="0" fontId="51" fillId="115" borderId="0" applyNumberFormat="0" applyBorder="0" applyAlignment="0" applyProtection="0"/>
    <xf numFmtId="0" fontId="52" fillId="3" borderId="0" applyNumberFormat="0" applyBorder="0" applyAlignment="0" applyProtection="0">
      <alignment vertical="center"/>
    </xf>
    <xf numFmtId="0" fontId="51" fillId="110" borderId="0" applyNumberFormat="0" applyBorder="0" applyAlignment="0" applyProtection="0"/>
    <xf numFmtId="0" fontId="51" fillId="54" borderId="0" applyNumberFormat="0" applyBorder="0" applyAlignment="0" applyProtection="0">
      <alignment vertical="center"/>
    </xf>
    <xf numFmtId="0" fontId="48" fillId="30" borderId="0" applyNumberFormat="0" applyBorder="0" applyAlignment="0" applyProtection="0">
      <alignment vertical="center"/>
    </xf>
    <xf numFmtId="0" fontId="45" fillId="112" borderId="0" applyNumberFormat="0" applyBorder="0" applyAlignment="0" applyProtection="0">
      <alignment vertical="center"/>
    </xf>
    <xf numFmtId="0" fontId="51" fillId="13" borderId="0" applyNumberFormat="0" applyBorder="0" applyAlignment="0" applyProtection="0"/>
    <xf numFmtId="0" fontId="44" fillId="111" borderId="0" applyNumberFormat="0" applyBorder="0" applyAlignment="0" applyProtection="0">
      <alignment vertical="center"/>
    </xf>
    <xf numFmtId="0" fontId="51" fillId="25" borderId="0" applyNumberFormat="0" applyBorder="0" applyAlignment="0" applyProtection="0"/>
    <xf numFmtId="0" fontId="117" fillId="0" borderId="0" applyProtection="0"/>
    <xf numFmtId="0" fontId="28" fillId="0" borderId="0"/>
    <xf numFmtId="0" fontId="117" fillId="0" borderId="0" applyProtection="0">
      <alignment vertical="center"/>
    </xf>
    <xf numFmtId="0" fontId="51" fillId="62" borderId="0" applyNumberFormat="0" applyBorder="0" applyAlignment="0" applyProtection="0"/>
    <xf numFmtId="0" fontId="9" fillId="23" borderId="0"/>
    <xf numFmtId="0" fontId="147" fillId="0" borderId="0">
      <alignment vertical="center"/>
    </xf>
    <xf numFmtId="0" fontId="141" fillId="38" borderId="0" applyNumberFormat="0" applyBorder="0" applyAlignment="0" applyProtection="0">
      <alignment vertical="center"/>
    </xf>
    <xf numFmtId="211" fontId="49" fillId="0" borderId="0" applyFont="0" applyFill="0" applyBorder="0" applyAlignment="0" applyProtection="0"/>
    <xf numFmtId="187" fontId="4" fillId="0" borderId="0">
      <alignment vertical="center"/>
    </xf>
    <xf numFmtId="0" fontId="26" fillId="0" borderId="23" applyNumberFormat="0" applyFill="0" applyAlignment="0" applyProtection="0">
      <alignment vertical="center"/>
    </xf>
    <xf numFmtId="9" fontId="44" fillId="0" borderId="0" applyFont="0" applyFill="0" applyBorder="0" applyAlignment="0" applyProtection="0">
      <alignment vertical="center"/>
    </xf>
    <xf numFmtId="0" fontId="93" fillId="0" borderId="35" applyProtection="0"/>
    <xf numFmtId="0" fontId="51" fillId="92" borderId="0"/>
    <xf numFmtId="0" fontId="4" fillId="0" borderId="0">
      <alignment vertical="center"/>
    </xf>
    <xf numFmtId="0" fontId="4" fillId="0" borderId="29" applyNumberFormat="0" applyFill="0" applyAlignment="0" applyProtection="0">
      <alignment vertical="center"/>
    </xf>
    <xf numFmtId="0" fontId="66" fillId="33" borderId="0" applyNumberFormat="0" applyBorder="0" applyAlignment="0" applyProtection="0">
      <alignment vertical="center"/>
    </xf>
    <xf numFmtId="186" fontId="75" fillId="0" borderId="0" applyProtection="0"/>
    <xf numFmtId="0" fontId="57" fillId="0" borderId="0">
      <alignment vertical="center"/>
    </xf>
    <xf numFmtId="0" fontId="45" fillId="58" borderId="0" applyNumberFormat="0" applyBorder="0" applyAlignment="0" applyProtection="0">
      <alignment vertical="center"/>
    </xf>
    <xf numFmtId="0" fontId="52" fillId="25" borderId="0" applyNumberFormat="0" applyBorder="0" applyAlignment="0" applyProtection="0">
      <alignment vertical="center"/>
    </xf>
    <xf numFmtId="180" fontId="4" fillId="0" borderId="0" applyFont="0" applyFill="0" applyBorder="0" applyAlignment="0" applyProtection="0"/>
    <xf numFmtId="0" fontId="49" fillId="0" borderId="0" applyFont="0" applyFill="0" applyBorder="0" applyAlignment="0" applyProtection="0"/>
    <xf numFmtId="37" fontId="66" fillId="0" borderId="0">
      <alignment vertical="center"/>
    </xf>
    <xf numFmtId="9" fontId="148" fillId="0" borderId="0" applyFont="0" applyFill="0" applyBorder="0" applyAlignment="0" applyProtection="0"/>
    <xf numFmtId="219" fontId="139" fillId="0" borderId="0" applyFont="0" applyFill="0" applyBorder="0" applyAlignment="0" applyProtection="0"/>
    <xf numFmtId="193" fontId="49" fillId="0" borderId="0" applyFont="0" applyFill="0" applyBorder="0" applyAlignment="0" applyProtection="0"/>
    <xf numFmtId="0" fontId="73" fillId="0" borderId="29" applyProtection="0"/>
    <xf numFmtId="0" fontId="149" fillId="37" borderId="0" applyNumberFormat="0" applyBorder="0" applyAlignment="0" applyProtection="0">
      <alignment vertical="center"/>
    </xf>
    <xf numFmtId="10" fontId="4" fillId="0" borderId="0"/>
    <xf numFmtId="0" fontId="150" fillId="0" borderId="0"/>
    <xf numFmtId="0" fontId="52" fillId="17" borderId="0" applyNumberFormat="0" applyBorder="0" applyAlignment="0" applyProtection="0">
      <alignment vertical="center"/>
    </xf>
    <xf numFmtId="0" fontId="45" fillId="118" borderId="0" applyNumberFormat="0" applyBorder="0" applyAlignment="0" applyProtection="0">
      <alignment vertical="center"/>
    </xf>
    <xf numFmtId="203" fontId="87" fillId="0" borderId="0" applyFont="0" applyFill="0" applyBorder="0" applyAlignment="0" applyProtection="0"/>
    <xf numFmtId="0" fontId="51" fillId="119" borderId="0" applyNumberFormat="0" applyBorder="0" applyAlignment="0" applyProtection="0">
      <alignment vertical="center"/>
    </xf>
    <xf numFmtId="0" fontId="51" fillId="35" borderId="0" applyProtection="0"/>
    <xf numFmtId="0" fontId="95" fillId="0" borderId="0"/>
    <xf numFmtId="0" fontId="52" fillId="37" borderId="0" applyNumberFormat="0" applyBorder="0" applyAlignment="0" applyProtection="0">
      <alignment vertical="center"/>
    </xf>
    <xf numFmtId="0" fontId="1" fillId="0" borderId="0" applyNumberFormat="0" applyBorder="0" applyProtection="0">
      <alignment vertical="center"/>
    </xf>
    <xf numFmtId="15" fontId="4" fillId="0" borderId="0" applyFont="0" applyFill="0" applyBorder="0" applyAlignment="0" applyProtection="0"/>
    <xf numFmtId="0" fontId="1" fillId="120" borderId="0" applyNumberFormat="0" applyBorder="0" applyAlignment="0" applyProtection="0"/>
    <xf numFmtId="37" fontId="4" fillId="0" borderId="0"/>
    <xf numFmtId="0" fontId="117" fillId="0" borderId="0">
      <alignment vertical="center"/>
    </xf>
    <xf numFmtId="220" fontId="140" fillId="0" borderId="0" applyFont="0" applyFill="0" applyBorder="0" applyAlignment="0" applyProtection="0"/>
    <xf numFmtId="0" fontId="45" fillId="121" borderId="0" applyNumberFormat="0" applyBorder="0" applyAlignment="0" applyProtection="0">
      <alignment vertical="center"/>
    </xf>
    <xf numFmtId="205" fontId="77" fillId="0" borderId="0"/>
    <xf numFmtId="0" fontId="49" fillId="0" borderId="0" applyBorder="0">
      <alignment vertical="center"/>
    </xf>
    <xf numFmtId="0" fontId="4" fillId="0" borderId="48" applyNumberFormat="0" applyAlignment="0" applyProtection="0">
      <alignment horizontal="left" vertical="center"/>
    </xf>
    <xf numFmtId="0" fontId="51" fillId="78" borderId="0" applyNumberFormat="0" applyBorder="0" applyAlignment="0" applyProtection="0"/>
    <xf numFmtId="203" fontId="4" fillId="0" borderId="0"/>
    <xf numFmtId="0" fontId="0" fillId="0" borderId="43" applyNumberFormat="0" applyFill="0" applyAlignment="0" applyProtection="0">
      <alignment vertical="center"/>
    </xf>
    <xf numFmtId="0" fontId="1" fillId="33" borderId="0" applyNumberFormat="0" applyBorder="0" applyAlignment="0" applyProtection="0">
      <alignment vertical="center"/>
    </xf>
    <xf numFmtId="0" fontId="0" fillId="0" borderId="0"/>
    <xf numFmtId="177" fontId="87" fillId="0" borderId="0" applyFont="0" applyFill="0" applyBorder="0" applyAlignment="0" applyProtection="0"/>
    <xf numFmtId="0" fontId="22" fillId="0" borderId="0">
      <alignment vertical="center"/>
    </xf>
    <xf numFmtId="0" fontId="28" fillId="0" borderId="30" applyNumberFormat="0" applyFill="0" applyAlignment="0" applyProtection="0">
      <alignment vertical="center"/>
    </xf>
    <xf numFmtId="0" fontId="70" fillId="20" borderId="1" applyNumberFormat="0" applyBorder="0" applyAlignment="0" applyProtection="0"/>
    <xf numFmtId="0" fontId="45" fillId="122" borderId="0" applyNumberFormat="0" applyBorder="0" applyAlignment="0" applyProtection="0">
      <alignment vertical="center"/>
    </xf>
    <xf numFmtId="0" fontId="76" fillId="117" borderId="0" applyNumberFormat="0" applyBorder="0" applyAlignment="0" applyProtection="0"/>
    <xf numFmtId="24" fontId="114" fillId="0" borderId="0" applyFont="0" applyFill="0" applyBorder="0" applyAlignment="0" applyProtection="0"/>
    <xf numFmtId="9" fontId="4" fillId="0" borderId="0"/>
    <xf numFmtId="0" fontId="151" fillId="21" borderId="0" applyNumberFormat="0" applyBorder="0" applyAlignment="0" applyProtection="0">
      <alignment vertical="center"/>
    </xf>
    <xf numFmtId="0" fontId="4" fillId="42" borderId="0" applyNumberFormat="0" applyBorder="0" applyAlignment="0" applyProtection="0">
      <alignment vertical="center"/>
    </xf>
    <xf numFmtId="0" fontId="28" fillId="6" borderId="0" applyNumberFormat="0" applyBorder="0" applyAlignment="0" applyProtection="0">
      <alignment vertical="center"/>
    </xf>
    <xf numFmtId="211" fontId="49" fillId="0" borderId="0" applyFill="0" applyBorder="0" applyAlignment="0"/>
    <xf numFmtId="218" fontId="107" fillId="0" borderId="0" applyFont="0" applyFill="0" applyBorder="0" applyAlignment="0" applyProtection="0"/>
    <xf numFmtId="39" fontId="107" fillId="0" borderId="0" applyFont="0" applyFill="0" applyBorder="0" applyAlignment="0" applyProtection="0"/>
    <xf numFmtId="0" fontId="152" fillId="0" borderId="0" applyNumberFormat="0" applyFill="0" applyBorder="0" applyAlignment="0" applyProtection="0">
      <alignment vertical="top"/>
      <protection locked="0"/>
    </xf>
    <xf numFmtId="0" fontId="78" fillId="25" borderId="0" applyProtection="0"/>
    <xf numFmtId="0" fontId="51" fillId="9" borderId="0" applyNumberFormat="0" applyBorder="0" applyAlignment="0" applyProtection="0">
      <alignment vertical="center"/>
    </xf>
    <xf numFmtId="0" fontId="102" fillId="0" borderId="0" applyProtection="0"/>
    <xf numFmtId="0" fontId="1" fillId="73" borderId="0" applyNumberFormat="0" applyBorder="0" applyAlignment="0" applyProtection="0"/>
    <xf numFmtId="0" fontId="76" fillId="47" borderId="0" applyNumberFormat="0" applyBorder="0" applyAlignment="0" applyProtection="0">
      <alignment vertical="center"/>
    </xf>
    <xf numFmtId="0" fontId="51" fillId="37" borderId="0" applyProtection="0"/>
    <xf numFmtId="0" fontId="51" fillId="18" borderId="0"/>
    <xf numFmtId="0" fontId="28" fillId="34" borderId="0" applyNumberFormat="0" applyBorder="0" applyAlignment="0" applyProtection="0">
      <alignment vertical="center"/>
    </xf>
    <xf numFmtId="0" fontId="66" fillId="18" borderId="0" applyNumberFormat="0" applyBorder="0" applyAlignment="0" applyProtection="0">
      <alignment vertical="center"/>
    </xf>
    <xf numFmtId="0" fontId="1" fillId="20" borderId="0" applyNumberFormat="0" applyBorder="0" applyAlignment="0" applyProtection="0">
      <alignment vertical="center"/>
    </xf>
    <xf numFmtId="0" fontId="1" fillId="117" borderId="0" applyNumberFormat="0" applyBorder="0" applyAlignment="0" applyProtection="0">
      <alignment vertical="center"/>
    </xf>
    <xf numFmtId="0" fontId="74" fillId="30" borderId="0"/>
    <xf numFmtId="0" fontId="51" fillId="13" borderId="0"/>
    <xf numFmtId="0" fontId="51" fillId="13" borderId="0" applyProtection="0"/>
    <xf numFmtId="222" fontId="49" fillId="0" borderId="0" applyFont="0" applyFill="0" applyBorder="0" applyAlignment="0" applyProtection="0"/>
    <xf numFmtId="0" fontId="21" fillId="21" borderId="0" applyNumberFormat="0" applyBorder="0" applyAlignment="0" applyProtection="0">
      <alignment vertical="center"/>
    </xf>
    <xf numFmtId="0" fontId="1" fillId="44" borderId="0" applyNumberFormat="0" applyBorder="0" applyAlignment="0" applyProtection="0"/>
    <xf numFmtId="0" fontId="4" fillId="9" borderId="0" applyNumberFormat="0" applyBorder="0" applyAlignment="0" applyProtection="0"/>
    <xf numFmtId="0" fontId="153" fillId="0" borderId="25" applyNumberFormat="0" applyFill="0" applyAlignment="0" applyProtection="0">
      <alignment vertical="center"/>
    </xf>
    <xf numFmtId="0" fontId="4" fillId="41" borderId="0" applyNumberFormat="0" applyBorder="0" applyAlignment="0" applyProtection="0">
      <alignment vertical="center"/>
    </xf>
    <xf numFmtId="0" fontId="51" fillId="37" borderId="0"/>
    <xf numFmtId="0" fontId="154" fillId="0" borderId="0"/>
    <xf numFmtId="0" fontId="4" fillId="35" borderId="0" applyNumberFormat="0" applyBorder="0" applyAlignment="0" applyProtection="0">
      <alignment vertical="center"/>
    </xf>
    <xf numFmtId="0" fontId="52" fillId="23" borderId="0" applyNumberFormat="0" applyBorder="0" applyAlignment="0" applyProtection="0">
      <alignment vertical="center"/>
    </xf>
    <xf numFmtId="192" fontId="77" fillId="0" borderId="0" applyProtection="0"/>
    <xf numFmtId="192" fontId="77" fillId="0" borderId="0"/>
    <xf numFmtId="0" fontId="28" fillId="68" borderId="0" applyNumberFormat="0" applyBorder="0" applyAlignment="0" applyProtection="0">
      <alignment vertical="center"/>
    </xf>
    <xf numFmtId="43" fontId="154" fillId="0" borderId="0" applyFont="0" applyFill="0" applyBorder="0" applyAlignment="0" applyProtection="0">
      <alignment vertical="center"/>
    </xf>
    <xf numFmtId="218" fontId="155" fillId="123" borderId="0"/>
    <xf numFmtId="0" fontId="51" fillId="92" borderId="0" applyNumberFormat="0" applyBorder="0" applyAlignment="0" applyProtection="0"/>
    <xf numFmtId="0" fontId="45" fillId="124" borderId="0" applyNumberFormat="0" applyBorder="0" applyAlignment="0" applyProtection="0">
      <alignment vertical="center"/>
    </xf>
    <xf numFmtId="0" fontId="78" fillId="25" borderId="0"/>
    <xf numFmtId="0" fontId="78" fillId="33" borderId="0"/>
    <xf numFmtId="0" fontId="156" fillId="0" borderId="18" applyNumberFormat="0" applyFill="0" applyProtection="0">
      <alignment horizontal="center"/>
    </xf>
    <xf numFmtId="0" fontId="78" fillId="18" borderId="0"/>
    <xf numFmtId="0" fontId="134" fillId="0" borderId="0">
      <alignment vertical="center"/>
    </xf>
    <xf numFmtId="0" fontId="78" fillId="54" borderId="0"/>
    <xf numFmtId="0" fontId="51" fillId="92" borderId="0" applyNumberFormat="0" applyBorder="0" applyAlignment="0" applyProtection="0">
      <alignment vertical="center"/>
    </xf>
    <xf numFmtId="0" fontId="4" fillId="92" borderId="0" applyNumberFormat="0" applyBorder="0" applyAlignment="0" applyProtection="0">
      <alignment vertical="center"/>
    </xf>
    <xf numFmtId="0" fontId="45" fillId="125" borderId="0" applyNumberFormat="0" applyBorder="0" applyAlignment="0" applyProtection="0">
      <alignment vertical="center"/>
    </xf>
    <xf numFmtId="0" fontId="45" fillId="126" borderId="0" applyNumberFormat="0" applyBorder="0" applyAlignment="0" applyProtection="0">
      <alignment vertical="center"/>
    </xf>
    <xf numFmtId="0" fontId="45" fillId="127" borderId="0" applyNumberFormat="0" applyBorder="0" applyAlignment="0" applyProtection="0">
      <alignment vertical="center"/>
    </xf>
    <xf numFmtId="0" fontId="28" fillId="127" borderId="0" applyNumberFormat="0" applyBorder="0" applyAlignment="0" applyProtection="0">
      <alignment vertical="center"/>
    </xf>
    <xf numFmtId="0" fontId="45" fillId="128" borderId="0" applyNumberFormat="0" applyBorder="0" applyAlignment="0" applyProtection="0">
      <alignment vertical="center"/>
    </xf>
    <xf numFmtId="0" fontId="4" fillId="0" borderId="0">
      <alignment vertical="center"/>
    </xf>
    <xf numFmtId="0" fontId="66" fillId="92" borderId="0" applyNumberFormat="0" applyBorder="0" applyAlignment="0" applyProtection="0">
      <alignment vertical="center"/>
    </xf>
    <xf numFmtId="0" fontId="64" fillId="0" borderId="49" applyNumberFormat="0" applyFill="0" applyAlignment="0" applyProtection="0">
      <alignment vertical="center"/>
    </xf>
    <xf numFmtId="9" fontId="4" fillId="0" borderId="0" applyFont="0" applyFill="0" applyBorder="0" applyAlignment="0" applyProtection="0"/>
    <xf numFmtId="0" fontId="157" fillId="0" borderId="0" applyNumberFormat="0" applyFill="0" applyBorder="0" applyAlignment="0" applyProtection="0"/>
    <xf numFmtId="223" fontId="77" fillId="0" borderId="0"/>
    <xf numFmtId="223" fontId="77" fillId="0" borderId="0">
      <alignment vertical="center"/>
    </xf>
    <xf numFmtId="223" fontId="77" fillId="0" borderId="0" applyProtection="0"/>
    <xf numFmtId="0" fontId="158" fillId="0" borderId="50">
      <alignment vertical="top" wrapText="1"/>
    </xf>
    <xf numFmtId="0" fontId="55" fillId="41" borderId="0" applyNumberFormat="0" applyBorder="0" applyAlignment="0" applyProtection="0">
      <alignment vertical="center"/>
    </xf>
    <xf numFmtId="0" fontId="4" fillId="12" borderId="27" applyNumberFormat="0" applyAlignment="0" applyProtection="0">
      <alignment vertical="center"/>
    </xf>
    <xf numFmtId="0" fontId="45" fillId="129" borderId="0" applyNumberFormat="0" applyBorder="0" applyAlignment="0" applyProtection="0">
      <alignment vertical="center"/>
    </xf>
    <xf numFmtId="0" fontId="28" fillId="124" borderId="0" applyNumberFormat="0" applyBorder="0" applyAlignment="0" applyProtection="0">
      <alignment vertical="center"/>
    </xf>
    <xf numFmtId="0" fontId="45" fillId="130" borderId="0" applyNumberFormat="0" applyBorder="0" applyAlignment="0" applyProtection="0">
      <alignment vertical="center"/>
    </xf>
    <xf numFmtId="0" fontId="66" fillId="25" borderId="0" applyNumberFormat="0" applyBorder="0" applyAlignment="0" applyProtection="0">
      <alignment vertical="center"/>
    </xf>
    <xf numFmtId="14" fontId="75" fillId="0" borderId="0" applyFill="0" applyBorder="0" applyAlignment="0"/>
    <xf numFmtId="0" fontId="28" fillId="81" borderId="0" applyNumberFormat="0" applyBorder="0" applyAlignment="0" applyProtection="0">
      <alignment vertical="center"/>
    </xf>
    <xf numFmtId="0" fontId="159" fillId="0" borderId="0"/>
    <xf numFmtId="0" fontId="1" fillId="21" borderId="0" applyNumberFormat="0" applyBorder="0" applyAlignment="0" applyProtection="0"/>
    <xf numFmtId="0" fontId="51" fillId="24" borderId="0" applyNumberFormat="0" applyBorder="0" applyAlignment="0" applyProtection="0"/>
    <xf numFmtId="0" fontId="51" fillId="9" borderId="0"/>
    <xf numFmtId="0" fontId="28" fillId="130" borderId="0" applyNumberFormat="0" applyBorder="0" applyAlignment="0" applyProtection="0">
      <alignment vertical="center"/>
    </xf>
    <xf numFmtId="2" fontId="117" fillId="0" borderId="0">
      <alignment vertical="center"/>
    </xf>
    <xf numFmtId="0" fontId="66" fillId="40" borderId="0" applyNumberFormat="0" applyBorder="0" applyAlignment="0" applyProtection="0">
      <alignment vertical="center"/>
    </xf>
    <xf numFmtId="0" fontId="51" fillId="17" borderId="0" applyNumberFormat="0" applyBorder="0" applyAlignment="0" applyProtection="0"/>
    <xf numFmtId="0" fontId="4" fillId="0" borderId="40" applyNumberFormat="0" applyFill="0" applyAlignment="0" applyProtection="0">
      <alignment vertical="center"/>
    </xf>
    <xf numFmtId="0" fontId="22" fillId="0" borderId="40" applyNumberFormat="0" applyFill="0" applyAlignment="0" applyProtection="0">
      <alignment vertical="center"/>
    </xf>
    <xf numFmtId="0" fontId="28" fillId="50" borderId="0" applyNumberFormat="0" applyBorder="0" applyAlignment="0" applyProtection="0">
      <alignment vertical="center"/>
    </xf>
    <xf numFmtId="216" fontId="49" fillId="0" borderId="0" applyFill="0" applyBorder="0" applyAlignment="0"/>
    <xf numFmtId="0" fontId="160" fillId="9" borderId="0" applyNumberFormat="0" applyBorder="0" applyAlignment="0" applyProtection="0"/>
    <xf numFmtId="0" fontId="28" fillId="0" borderId="45" applyNumberFormat="0" applyFill="0" applyAlignment="0" applyProtection="0">
      <alignment vertical="center"/>
    </xf>
    <xf numFmtId="0" fontId="4" fillId="54" borderId="0" applyNumberFormat="0" applyBorder="0" applyAlignment="0" applyProtection="0">
      <alignment vertical="center"/>
    </xf>
    <xf numFmtId="0" fontId="4" fillId="20" borderId="21" applyProtection="0"/>
    <xf numFmtId="176" fontId="161" fillId="0" borderId="0" applyFont="0" applyFill="0" applyBorder="0" applyAlignment="0" applyProtection="0"/>
    <xf numFmtId="0" fontId="28" fillId="91" borderId="0" applyNumberFormat="0" applyBorder="0" applyAlignment="0" applyProtection="0">
      <alignment vertical="center"/>
    </xf>
    <xf numFmtId="0" fontId="66" fillId="54" borderId="0" applyNumberFormat="0" applyBorder="0" applyAlignment="0" applyProtection="0">
      <alignment vertical="center"/>
    </xf>
    <xf numFmtId="0" fontId="100" fillId="0" borderId="0">
      <protection locked="0"/>
    </xf>
    <xf numFmtId="0" fontId="51" fillId="44" borderId="0" applyNumberFormat="0" applyBorder="0" applyAlignment="0" applyProtection="0"/>
    <xf numFmtId="0" fontId="1" fillId="44" borderId="0"/>
    <xf numFmtId="0" fontId="51" fillId="17" borderId="0" applyNumberFormat="0" applyBorder="0" applyAlignment="0" applyProtection="0">
      <alignment vertical="center"/>
    </xf>
    <xf numFmtId="0" fontId="45" fillId="66" borderId="0" applyNumberFormat="0" applyBorder="0" applyAlignment="0" applyProtection="0">
      <alignment vertical="center"/>
    </xf>
    <xf numFmtId="0" fontId="51" fillId="73" borderId="0" applyNumberFormat="0" applyBorder="0" applyAlignment="0" applyProtection="0"/>
    <xf numFmtId="0" fontId="76" fillId="9" borderId="0" applyNumberFormat="0" applyBorder="0" applyAlignment="0" applyProtection="0"/>
    <xf numFmtId="0" fontId="22" fillId="0" borderId="0" applyFill="0" applyBorder="0" applyAlignment="0"/>
    <xf numFmtId="0" fontId="1" fillId="20" borderId="0" applyNumberFormat="0" applyBorder="0" applyAlignment="0" applyProtection="0"/>
    <xf numFmtId="212" fontId="49" fillId="0" borderId="46">
      <protection locked="0"/>
    </xf>
    <xf numFmtId="0" fontId="58" fillId="15" borderId="20" applyProtection="0"/>
    <xf numFmtId="41" fontId="49" fillId="0" borderId="0" applyFont="0" applyBorder="0" applyAlignment="0" applyProtection="0">
      <alignment vertical="center"/>
    </xf>
    <xf numFmtId="0" fontId="51" fillId="12" borderId="0" applyNumberFormat="0" applyBorder="0" applyAlignment="0" applyProtection="0"/>
    <xf numFmtId="0" fontId="51" fillId="119" borderId="0" applyNumberFormat="0" applyBorder="0" applyAlignment="0" applyProtection="0"/>
    <xf numFmtId="0" fontId="51" fillId="35" borderId="0" applyNumberFormat="0" applyBorder="0" applyAlignment="0" applyProtection="0"/>
    <xf numFmtId="0" fontId="51" fillId="131" borderId="0" applyNumberFormat="0" applyBorder="0" applyAlignment="0" applyProtection="0"/>
    <xf numFmtId="0" fontId="22" fillId="0" borderId="0" applyNumberFormat="0" applyFill="0" applyBorder="0" applyAlignment="0" applyProtection="0">
      <alignment vertical="center"/>
    </xf>
    <xf numFmtId="0" fontId="51" fillId="35" borderId="0"/>
    <xf numFmtId="213" fontId="4" fillId="123" borderId="0"/>
    <xf numFmtId="0" fontId="54" fillId="35" borderId="0" applyProtection="0"/>
    <xf numFmtId="0" fontId="40" fillId="0" borderId="0"/>
    <xf numFmtId="0" fontId="51" fillId="98" borderId="0" applyNumberFormat="0" applyBorder="0" applyAlignment="0" applyProtection="0">
      <alignment vertical="center"/>
    </xf>
    <xf numFmtId="0" fontId="51" fillId="23" borderId="0" applyNumberFormat="0" applyBorder="0" applyAlignment="0" applyProtection="0"/>
    <xf numFmtId="0" fontId="51" fillId="23" borderId="0" applyNumberFormat="0" applyBorder="0" applyAlignment="0" applyProtection="0">
      <alignment vertical="center"/>
    </xf>
    <xf numFmtId="9" fontId="75" fillId="0" borderId="0" applyFont="0" applyFill="0" applyBorder="0" applyAlignment="0" applyProtection="0">
      <alignment vertical="center"/>
    </xf>
    <xf numFmtId="9" fontId="21" fillId="0" borderId="0" applyFont="0" applyFill="0" applyBorder="0" applyAlignment="0" applyProtection="0"/>
    <xf numFmtId="0" fontId="51" fillId="23" borderId="0"/>
    <xf numFmtId="0" fontId="44" fillId="0" borderId="0"/>
    <xf numFmtId="0" fontId="51" fillId="13" borderId="0" applyNumberFormat="0" applyBorder="0" applyAlignment="0" applyProtection="0">
      <alignment vertical="center"/>
    </xf>
    <xf numFmtId="0" fontId="49" fillId="0" borderId="0" applyNumberFormat="0" applyFont="0" applyBorder="0" applyAlignment="0" applyProtection="0">
      <alignment vertical="center"/>
    </xf>
    <xf numFmtId="0" fontId="149" fillId="21" borderId="0" applyNumberFormat="0" applyBorder="0" applyAlignment="0" applyProtection="0">
      <alignment vertical="center"/>
    </xf>
    <xf numFmtId="0" fontId="51" fillId="9" borderId="0" applyNumberFormat="0" applyBorder="0" applyAlignment="0" applyProtection="0"/>
    <xf numFmtId="0" fontId="51" fillId="56" borderId="0"/>
    <xf numFmtId="0" fontId="76" fillId="9" borderId="0"/>
    <xf numFmtId="221" fontId="49" fillId="0" borderId="0" applyFont="0" applyFill="0" applyBorder="0" applyAlignment="0" applyProtection="0"/>
    <xf numFmtId="0" fontId="1" fillId="37" borderId="0" applyProtection="0"/>
    <xf numFmtId="0" fontId="162" fillId="0" borderId="0" applyProtection="0"/>
    <xf numFmtId="0" fontId="1" fillId="37" borderId="0"/>
    <xf numFmtId="0" fontId="1" fillId="78" borderId="0" applyNumberFormat="0" applyBorder="0" applyAlignment="0" applyProtection="0">
      <alignment vertical="center"/>
    </xf>
    <xf numFmtId="3" fontId="139" fillId="0" borderId="0" applyFont="0" applyFill="0" applyBorder="0" applyAlignment="0" applyProtection="0"/>
    <xf numFmtId="0" fontId="51" fillId="96" borderId="0" applyNumberFormat="0" applyBorder="0" applyAlignment="0" applyProtection="0"/>
    <xf numFmtId="0" fontId="51" fillId="132" borderId="0" applyNumberFormat="0" applyBorder="0" applyAlignment="0" applyProtection="0"/>
    <xf numFmtId="0" fontId="51" fillId="132" borderId="0" applyNumberFormat="0" applyBorder="0" applyAlignment="0" applyProtection="0">
      <alignment vertical="center"/>
    </xf>
    <xf numFmtId="0" fontId="51" fillId="54" borderId="0" applyNumberFormat="0" applyBorder="0" applyAlignment="0" applyProtection="0"/>
    <xf numFmtId="224" fontId="4" fillId="0" borderId="0">
      <alignment vertical="center"/>
    </xf>
    <xf numFmtId="0" fontId="51" fillId="107" borderId="0" applyNumberFormat="0" applyBorder="0" applyAlignment="0" applyProtection="0">
      <alignment vertical="center"/>
    </xf>
    <xf numFmtId="0" fontId="51" fillId="42" borderId="0" applyNumberFormat="0" applyBorder="0" applyAlignment="0" applyProtection="0">
      <alignment vertical="center"/>
    </xf>
    <xf numFmtId="3" fontId="163" fillId="0" borderId="0"/>
    <xf numFmtId="0" fontId="52" fillId="0" borderId="48" applyNumberFormat="0" applyAlignment="0" applyProtection="0">
      <alignment horizontal="left" vertical="center"/>
    </xf>
    <xf numFmtId="186" fontId="75" fillId="0" borderId="0" applyFill="0" applyBorder="0" applyAlignment="0"/>
    <xf numFmtId="0" fontId="121" fillId="0" borderId="28"/>
    <xf numFmtId="205" fontId="4" fillId="0" borderId="0">
      <alignment vertical="center"/>
    </xf>
    <xf numFmtId="9" fontId="9" fillId="0" borderId="0" applyFont="0" applyFill="0" applyBorder="0" applyAlignment="0" applyProtection="0">
      <alignment vertical="center"/>
    </xf>
    <xf numFmtId="9" fontId="9" fillId="0" borderId="0" applyFont="0" applyBorder="0" applyAlignment="0" applyProtection="0">
      <alignment vertical="center"/>
    </xf>
    <xf numFmtId="192" fontId="122" fillId="0" borderId="0">
      <alignment vertical="center"/>
    </xf>
    <xf numFmtId="186" fontId="75" fillId="0" borderId="0"/>
    <xf numFmtId="186" fontId="75" fillId="0" borderId="0" applyBorder="0" applyAlignment="0">
      <alignment vertical="center"/>
    </xf>
    <xf numFmtId="0" fontId="152" fillId="0" borderId="0" applyNumberFormat="0" applyBorder="0" applyAlignment="0" applyProtection="0">
      <alignment vertical="top"/>
      <protection locked="0"/>
    </xf>
    <xf numFmtId="0" fontId="164" fillId="0" borderId="51" applyNumberFormat="0" applyFill="0" applyProtection="0">
      <alignment horizontal="center"/>
    </xf>
    <xf numFmtId="0" fontId="96" fillId="0" borderId="0"/>
    <xf numFmtId="0" fontId="165" fillId="0" borderId="0" applyNumberFormat="0" applyFill="0" applyBorder="0" applyAlignment="0" applyProtection="0"/>
    <xf numFmtId="0" fontId="166" fillId="0" borderId="19">
      <alignment horizontal="center"/>
    </xf>
    <xf numFmtId="38" fontId="4" fillId="0" borderId="0" applyFill="0" applyBorder="0" applyAlignment="0" applyProtection="0"/>
    <xf numFmtId="196" fontId="107" fillId="0" borderId="0" applyFont="0" applyFill="0" applyBorder="0" applyAlignment="0" applyProtection="0"/>
    <xf numFmtId="226" fontId="107" fillId="0" borderId="0" applyFont="0" applyFill="0" applyBorder="0" applyAlignment="0" applyProtection="0"/>
    <xf numFmtId="37" fontId="114" fillId="0" borderId="0" applyFont="0" applyFill="0" applyBorder="0" applyAlignment="0" applyProtection="0"/>
    <xf numFmtId="39" fontId="114" fillId="0" borderId="0" applyFont="0" applyFill="0" applyBorder="0" applyAlignment="0" applyProtection="0"/>
    <xf numFmtId="228" fontId="49" fillId="0" borderId="0"/>
    <xf numFmtId="0" fontId="167" fillId="0" borderId="0" applyNumberFormat="0" applyAlignment="0">
      <alignment horizontal="left"/>
    </xf>
    <xf numFmtId="0" fontId="159" fillId="0" borderId="0" applyNumberFormat="0" applyAlignment="0"/>
    <xf numFmtId="203" fontId="4" fillId="0" borderId="0" applyFont="0" applyFill="0" applyBorder="0" applyAlignment="0" applyProtection="0">
      <alignment vertical="center"/>
    </xf>
    <xf numFmtId="203" fontId="49" fillId="0" borderId="0" applyFont="0" applyBorder="0" applyAlignment="0" applyProtection="0">
      <alignment vertical="center"/>
    </xf>
    <xf numFmtId="229" fontId="4" fillId="0" borderId="0" applyFill="0" applyBorder="0" applyAlignment="0" applyProtection="0"/>
    <xf numFmtId="231" fontId="77" fillId="0" borderId="0" applyFont="0" applyFill="0" applyBorder="0" applyAlignment="0" applyProtection="0"/>
    <xf numFmtId="205" fontId="77" fillId="0" borderId="0">
      <alignment vertical="center"/>
    </xf>
    <xf numFmtId="205" fontId="77" fillId="0" borderId="0" applyProtection="0"/>
    <xf numFmtId="15" fontId="139" fillId="0" borderId="0"/>
    <xf numFmtId="0" fontId="117" fillId="0" borderId="46" applyProtection="0"/>
    <xf numFmtId="43" fontId="49" fillId="0" borderId="0" applyFont="0" applyFill="0" applyBorder="0" applyAlignment="0" applyProtection="0"/>
    <xf numFmtId="192" fontId="77" fillId="0" borderId="0">
      <alignment vertical="center"/>
    </xf>
    <xf numFmtId="0" fontId="168" fillId="0" borderId="0" applyNumberFormat="0" applyAlignment="0">
      <alignment horizontal="left"/>
    </xf>
    <xf numFmtId="0" fontId="169" fillId="0" borderId="0">
      <alignment horizontal="left"/>
    </xf>
    <xf numFmtId="0" fontId="87" fillId="0" borderId="0" applyNumberFormat="0" applyFill="0" applyBorder="0" applyAlignment="0" applyProtection="0"/>
    <xf numFmtId="2" fontId="117" fillId="0" borderId="0" applyProtection="0">
      <alignment vertical="center"/>
    </xf>
    <xf numFmtId="2" fontId="4" fillId="0" borderId="0" applyProtection="0"/>
    <xf numFmtId="38" fontId="70" fillId="17" borderId="0" applyNumberFormat="0" applyBorder="0" applyAlignment="0" applyProtection="0">
      <alignment vertical="center"/>
    </xf>
    <xf numFmtId="0" fontId="70" fillId="17" borderId="0" applyNumberFormat="0" applyBorder="0" applyAlignment="0" applyProtection="0"/>
    <xf numFmtId="0" fontId="170" fillId="0" borderId="0"/>
    <xf numFmtId="15" fontId="139" fillId="0" borderId="0" applyFont="0" applyFill="0" applyBorder="0" applyAlignment="0" applyProtection="0"/>
    <xf numFmtId="0" fontId="171" fillId="0" borderId="0" applyNumberFormat="0" applyFill="0" applyBorder="0" applyAlignment="0" applyProtection="0">
      <alignment vertical="center"/>
    </xf>
    <xf numFmtId="0" fontId="4" fillId="107" borderId="0" applyNumberFormat="0" applyBorder="0" applyAlignment="0" applyProtection="0">
      <alignment vertical="center"/>
    </xf>
    <xf numFmtId="0" fontId="97" fillId="13" borderId="0"/>
    <xf numFmtId="0" fontId="165" fillId="0" borderId="0" applyNumberFormat="0" applyFill="0"/>
    <xf numFmtId="0" fontId="73" fillId="0" borderId="29"/>
    <xf numFmtId="0" fontId="73" fillId="0" borderId="0" applyProtection="0"/>
    <xf numFmtId="0" fontId="73" fillId="0" borderId="0"/>
    <xf numFmtId="0" fontId="0" fillId="0" borderId="0">
      <alignment vertical="center"/>
    </xf>
    <xf numFmtId="0" fontId="162" fillId="0" borderId="0">
      <alignment vertical="center"/>
    </xf>
    <xf numFmtId="0" fontId="162" fillId="0" borderId="0" applyProtection="0">
      <alignment vertical="center"/>
    </xf>
    <xf numFmtId="0" fontId="52" fillId="0" borderId="0" applyProtection="0"/>
    <xf numFmtId="0" fontId="52" fillId="0" borderId="0">
      <alignment vertical="center"/>
    </xf>
    <xf numFmtId="0" fontId="52" fillId="0" borderId="0" applyProtection="0">
      <alignment vertical="center"/>
    </xf>
    <xf numFmtId="0" fontId="172" fillId="0" borderId="0" applyNumberFormat="0" applyFill="0" applyBorder="0" applyAlignment="0" applyProtection="0">
      <alignment vertical="top"/>
      <protection locked="0"/>
    </xf>
    <xf numFmtId="0" fontId="44" fillId="0" borderId="0">
      <alignment vertical="center"/>
    </xf>
    <xf numFmtId="0" fontId="173" fillId="0" borderId="0"/>
    <xf numFmtId="9" fontId="165" fillId="0" borderId="0" applyFont="0" applyBorder="0" applyAlignment="0" applyProtection="0">
      <alignment vertical="center"/>
    </xf>
    <xf numFmtId="38" fontId="174" fillId="0" borderId="0"/>
    <xf numFmtId="0" fontId="4" fillId="0" borderId="43" applyNumberFormat="0" applyFill="0" applyAlignment="0" applyProtection="0">
      <alignment vertical="center"/>
    </xf>
    <xf numFmtId="0" fontId="28" fillId="0" borderId="32" applyNumberFormat="0" applyFill="0" applyAlignment="0" applyProtection="0">
      <alignment vertical="center"/>
    </xf>
    <xf numFmtId="218" fontId="175" fillId="103" borderId="0"/>
    <xf numFmtId="207" fontId="49" fillId="0" borderId="0" applyFont="0" applyFill="0" applyBorder="0" applyAlignment="0" applyProtection="0"/>
    <xf numFmtId="0" fontId="4" fillId="0" borderId="25" applyNumberFormat="0" applyFill="0" applyAlignment="0" applyProtection="0">
      <alignment vertical="center"/>
    </xf>
    <xf numFmtId="9" fontId="9" fillId="0" borderId="0" applyFont="0" applyFill="0" applyBorder="0" applyAlignment="0" applyProtection="0"/>
    <xf numFmtId="0" fontId="4" fillId="0" borderId="0" applyNumberFormat="0" applyFont="0" applyBorder="0" applyAlignment="0" applyProtection="0">
      <alignment vertical="center"/>
    </xf>
    <xf numFmtId="0" fontId="75" fillId="0" borderId="0"/>
    <xf numFmtId="0" fontId="57" fillId="0" borderId="28" applyNumberFormat="0" applyFill="0" applyAlignment="0" applyProtection="0">
      <alignment vertical="center"/>
    </xf>
    <xf numFmtId="0" fontId="121" fillId="0" borderId="28" applyNumberFormat="0" applyFill="0" applyAlignment="0" applyProtection="0"/>
    <xf numFmtId="0" fontId="62" fillId="0" borderId="25" applyNumberFormat="0" applyFill="0" applyAlignment="0" applyProtection="0"/>
    <xf numFmtId="0" fontId="54" fillId="21" borderId="0" applyNumberFormat="0" applyBorder="0" applyAlignment="0" applyProtection="0">
      <alignment vertical="top"/>
      <protection locked="0"/>
    </xf>
    <xf numFmtId="0" fontId="28" fillId="38" borderId="0" applyNumberFormat="0" applyBorder="0" applyAlignment="0" applyProtection="0">
      <alignment vertical="center"/>
    </xf>
    <xf numFmtId="0" fontId="176" fillId="9" borderId="0" applyNumberFormat="0" applyBorder="0" applyAlignment="0" applyProtection="0"/>
    <xf numFmtId="0" fontId="4" fillId="20" borderId="0" applyNumberFormat="0" applyBorder="0" applyAlignment="0" applyProtection="0"/>
    <xf numFmtId="38" fontId="177" fillId="0" borderId="0"/>
    <xf numFmtId="38" fontId="178" fillId="0" borderId="0"/>
    <xf numFmtId="38" fontId="179" fillId="0" borderId="0"/>
    <xf numFmtId="0" fontId="77" fillId="0" borderId="0" applyNumberFormat="0" applyFont="0" applyFill="0" applyBorder="0" applyProtection="0">
      <alignment horizontal="left" vertical="center"/>
    </xf>
    <xf numFmtId="0" fontId="93" fillId="0" borderId="35"/>
    <xf numFmtId="38" fontId="139" fillId="0" borderId="0" applyFont="0" applyFill="0" applyBorder="0" applyAlignment="0" applyProtection="0"/>
    <xf numFmtId="40" fontId="139" fillId="0" borderId="0" applyFont="0" applyFill="0" applyBorder="0" applyAlignment="0" applyProtection="0"/>
    <xf numFmtId="232" fontId="4" fillId="0" borderId="0" applyFont="0" applyFill="0" applyBorder="0" applyAlignment="0" applyProtection="0"/>
    <xf numFmtId="0" fontId="180" fillId="0" borderId="42"/>
    <xf numFmtId="234" fontId="139" fillId="0" borderId="0" applyFont="0" applyFill="0" applyBorder="0" applyAlignment="0" applyProtection="0"/>
    <xf numFmtId="235" fontId="4" fillId="0" borderId="0" applyFont="0" applyFill="0" applyBorder="0" applyAlignment="0" applyProtection="0"/>
    <xf numFmtId="198" fontId="4" fillId="0" borderId="0" applyFont="0" applyFill="0" applyBorder="0" applyAlignment="0" applyProtection="0"/>
    <xf numFmtId="236" fontId="49" fillId="0" borderId="0" applyFont="0" applyFill="0" applyBorder="0" applyAlignment="0" applyProtection="0"/>
    <xf numFmtId="237" fontId="49" fillId="0" borderId="0" applyFont="0" applyFill="0" applyBorder="0" applyAlignment="0" applyProtection="0"/>
    <xf numFmtId="0" fontId="77" fillId="0" borderId="0"/>
    <xf numFmtId="0" fontId="175" fillId="0" borderId="0"/>
    <xf numFmtId="0" fontId="57" fillId="0" borderId="0" applyProtection="0">
      <alignment vertical="center"/>
    </xf>
    <xf numFmtId="0" fontId="9" fillId="0" borderId="0">
      <alignment vertical="center"/>
      <protection locked="0"/>
    </xf>
    <xf numFmtId="217" fontId="4" fillId="0" borderId="0" applyFont="0" applyFill="0" applyBorder="0" applyAlignment="0" applyProtection="0"/>
    <xf numFmtId="0" fontId="181" fillId="0" borderId="0"/>
    <xf numFmtId="0" fontId="76" fillId="9" borderId="0" applyProtection="0"/>
    <xf numFmtId="0" fontId="182" fillId="0" borderId="26" applyNumberFormat="0" applyFill="0" applyAlignment="0" applyProtection="0">
      <alignment vertical="center"/>
    </xf>
    <xf numFmtId="0" fontId="0" fillId="20" borderId="21" applyNumberFormat="0" applyFont="0" applyAlignment="0" applyProtection="0">
      <alignment vertical="center"/>
    </xf>
    <xf numFmtId="238" fontId="87" fillId="0" borderId="0" applyFont="0" applyFill="0" applyBorder="0" applyAlignment="0" applyProtection="0"/>
    <xf numFmtId="0" fontId="183" fillId="0" borderId="39" applyNumberFormat="0" applyFill="0" applyAlignment="0" applyProtection="0">
      <alignment vertical="center"/>
    </xf>
    <xf numFmtId="0" fontId="184" fillId="3" borderId="52"/>
    <xf numFmtId="9" fontId="77" fillId="0" borderId="0" applyFont="0" applyFill="0" applyBorder="0" applyAlignment="0" applyProtection="0"/>
    <xf numFmtId="10" fontId="77" fillId="0" borderId="0" applyFont="0" applyFill="0" applyBorder="0" applyAlignment="0" applyProtection="0"/>
    <xf numFmtId="239" fontId="49" fillId="0" borderId="0" applyFont="0" applyFill="0" applyBorder="0" applyAlignment="0" applyProtection="0"/>
    <xf numFmtId="10" fontId="49" fillId="0" borderId="0" applyFont="0" applyFill="0" applyBorder="0" applyAlignment="0" applyProtection="0"/>
    <xf numFmtId="10" fontId="49" fillId="0" borderId="0" applyFont="0" applyBorder="0" applyAlignment="0" applyProtection="0">
      <alignment vertical="center"/>
    </xf>
    <xf numFmtId="10" fontId="4" fillId="0" borderId="0" applyFont="0" applyFill="0" applyBorder="0" applyAlignment="0" applyProtection="0"/>
    <xf numFmtId="10" fontId="4" fillId="0" borderId="0" applyFont="0" applyBorder="0" applyAlignment="0" applyProtection="0">
      <alignment vertical="center"/>
    </xf>
    <xf numFmtId="9" fontId="114" fillId="0" borderId="0" applyFont="0" applyFill="0" applyBorder="0" applyAlignment="0" applyProtection="0"/>
    <xf numFmtId="240" fontId="49" fillId="0" borderId="0" applyFont="0" applyFill="0" applyProtection="0"/>
    <xf numFmtId="4" fontId="169" fillId="0" borderId="0">
      <alignment horizontal="right"/>
    </xf>
    <xf numFmtId="241" fontId="185" fillId="0" borderId="0"/>
    <xf numFmtId="0" fontId="139" fillId="0" borderId="0" applyNumberFormat="0" applyFont="0" applyFill="0" applyBorder="0" applyAlignment="0" applyProtection="0">
      <alignment horizontal="left"/>
    </xf>
    <xf numFmtId="0" fontId="4" fillId="0" borderId="0" applyNumberFormat="0" applyFont="0" applyFill="0" applyBorder="0" applyAlignment="0" applyProtection="0">
      <alignment horizontal="left"/>
    </xf>
    <xf numFmtId="4" fontId="139" fillId="0" borderId="0" applyFont="0" applyFill="0" applyBorder="0" applyAlignment="0" applyProtection="0"/>
    <xf numFmtId="4" fontId="4" fillId="0" borderId="0" applyFont="0" applyFill="0" applyBorder="0" applyAlignment="0" applyProtection="0"/>
    <xf numFmtId="3" fontId="4" fillId="0" borderId="0" applyFont="0" applyFill="0" applyBorder="0" applyAlignment="0" applyProtection="0"/>
    <xf numFmtId="0" fontId="4" fillId="108" borderId="0" applyNumberFormat="0" applyFont="0" applyBorder="0" applyAlignment="0" applyProtection="0"/>
    <xf numFmtId="3" fontId="186" fillId="0" borderId="0"/>
    <xf numFmtId="4" fontId="187" fillId="0" borderId="0">
      <alignment horizontal="right"/>
    </xf>
    <xf numFmtId="242" fontId="4" fillId="0" borderId="0" applyNumberFormat="0" applyFill="0" applyBorder="0" applyAlignment="0" applyProtection="0">
      <alignment horizontal="left"/>
    </xf>
    <xf numFmtId="0" fontId="4" fillId="0" borderId="0" applyNumberFormat="0" applyFill="0" applyBorder="0" applyAlignment="0" applyProtection="0"/>
    <xf numFmtId="49" fontId="134" fillId="3" borderId="0">
      <alignment horizontal="right" vertical="top"/>
    </xf>
    <xf numFmtId="49" fontId="188" fillId="3" borderId="0">
      <alignment horizontal="center" vertical="center"/>
    </xf>
    <xf numFmtId="49" fontId="134" fillId="3" borderId="0">
      <alignment horizontal="center" vertical="center"/>
    </xf>
    <xf numFmtId="49" fontId="134" fillId="3" borderId="0">
      <alignment horizontal="left" vertical="center"/>
    </xf>
    <xf numFmtId="49" fontId="134" fillId="3" borderId="0">
      <alignment horizontal="right" vertical="center"/>
    </xf>
    <xf numFmtId="0" fontId="134" fillId="3" borderId="0">
      <alignment horizontal="right" vertical="center"/>
    </xf>
    <xf numFmtId="0" fontId="189" fillId="0" borderId="0">
      <alignment horizontal="left"/>
    </xf>
    <xf numFmtId="43" fontId="70" fillId="0" borderId="53"/>
    <xf numFmtId="0" fontId="144" fillId="0" borderId="0">
      <alignment horizontal="center" vertical="center"/>
    </xf>
    <xf numFmtId="0" fontId="180" fillId="0" borderId="0"/>
    <xf numFmtId="49" fontId="75" fillId="0" borderId="0" applyFill="0" applyBorder="0" applyAlignment="0"/>
    <xf numFmtId="0" fontId="190" fillId="12" borderId="27" applyNumberFormat="0" applyAlignment="0" applyProtection="0">
      <alignment vertical="center"/>
    </xf>
    <xf numFmtId="244" fontId="75" fillId="0" borderId="0" applyFill="0" applyBorder="0" applyAlignment="0"/>
    <xf numFmtId="246" fontId="49" fillId="0" borderId="0" applyFill="0" applyBorder="0" applyAlignment="0"/>
    <xf numFmtId="0" fontId="191" fillId="0" borderId="0">
      <alignment horizontal="center"/>
    </xf>
    <xf numFmtId="248" fontId="49" fillId="0" borderId="0" applyFont="0" applyFill="0" applyBorder="0" applyAlignment="0" applyProtection="0"/>
    <xf numFmtId="9" fontId="192" fillId="0" borderId="0" applyNumberFormat="0" applyFill="0" applyBorder="0" applyAlignment="0">
      <protection locked="0"/>
    </xf>
    <xf numFmtId="249" fontId="87" fillId="0" borderId="0" applyFont="0" applyFill="0" applyBorder="0" applyAlignment="0" applyProtection="0"/>
    <xf numFmtId="179" fontId="87" fillId="0" borderId="0" applyFont="0" applyFill="0" applyBorder="0" applyAlignment="0" applyProtection="0"/>
    <xf numFmtId="9" fontId="128" fillId="0" borderId="0" applyFont="0" applyFill="0" applyBorder="0" applyAlignment="0" applyProtection="0">
      <alignment vertical="center"/>
    </xf>
    <xf numFmtId="9" fontId="165" fillId="0" borderId="0" applyFont="0" applyFill="0" applyBorder="0" applyAlignment="0" applyProtection="0"/>
    <xf numFmtId="224" fontId="49" fillId="0" borderId="0" applyFont="0" applyFill="0" applyBorder="0" applyAlignment="0" applyProtection="0"/>
    <xf numFmtId="176" fontId="49" fillId="0" borderId="0" applyFont="0" applyFill="0" applyBorder="0" applyAlignment="0" applyProtection="0"/>
    <xf numFmtId="0" fontId="49" fillId="0" borderId="18" applyNumberFormat="0" applyFill="0" applyProtection="0">
      <alignment horizontal="right"/>
    </xf>
    <xf numFmtId="0" fontId="55" fillId="9" borderId="0" applyNumberFormat="0" applyBorder="0" applyAlignment="0" applyProtection="0">
      <alignment vertical="top"/>
      <protection locked="0"/>
    </xf>
    <xf numFmtId="0" fontId="64" fillId="0" borderId="54" applyNumberFormat="0" applyFill="0" applyAlignment="0" applyProtection="0">
      <alignment vertical="center"/>
    </xf>
    <xf numFmtId="0" fontId="50" fillId="0" borderId="0" applyNumberFormat="0" applyFill="0" applyBorder="0" applyAlignment="0" applyProtection="0">
      <alignment vertical="center"/>
    </xf>
    <xf numFmtId="0" fontId="157" fillId="0" borderId="0" applyNumberFormat="0" applyFill="0" applyBorder="0" applyAlignment="0" applyProtection="0">
      <alignment vertical="center"/>
    </xf>
    <xf numFmtId="0" fontId="193" fillId="13" borderId="0" applyNumberFormat="0" applyBorder="0" applyAlignment="0" applyProtection="0">
      <alignment vertical="center"/>
    </xf>
    <xf numFmtId="0" fontId="85" fillId="15" borderId="20" applyNumberFormat="0" applyAlignment="0" applyProtection="0"/>
    <xf numFmtId="0" fontId="194" fillId="26" borderId="24" applyNumberFormat="0" applyAlignment="0" applyProtection="0">
      <alignment vertical="center"/>
    </xf>
    <xf numFmtId="0" fontId="195" fillId="0" borderId="55" applyNumberFormat="0" applyFill="0" applyProtection="0">
      <alignment horizontal="center"/>
    </xf>
    <xf numFmtId="0" fontId="56" fillId="9" borderId="0" applyNumberFormat="0" applyBorder="0" applyAlignment="0" applyProtection="0">
      <alignment vertical="center"/>
    </xf>
    <xf numFmtId="0" fontId="55" fillId="41" borderId="0"/>
    <xf numFmtId="0" fontId="76" fillId="20" borderId="0"/>
    <xf numFmtId="0" fontId="76" fillId="20" borderId="0" applyNumberFormat="0" applyBorder="0" applyAlignment="0" applyProtection="0"/>
    <xf numFmtId="0" fontId="4" fillId="117" borderId="0" applyNumberFormat="0" applyBorder="0" applyAlignment="0" applyProtection="0"/>
    <xf numFmtId="0" fontId="51" fillId="41" borderId="0" applyNumberFormat="0" applyBorder="0" applyAlignment="0" applyProtection="0">
      <alignment vertical="center"/>
    </xf>
    <xf numFmtId="0" fontId="149" fillId="21" borderId="0" applyProtection="0"/>
    <xf numFmtId="0" fontId="4" fillId="47" borderId="0" applyNumberFormat="0" applyBorder="0" applyAlignment="0" applyProtection="0"/>
    <xf numFmtId="0" fontId="22" fillId="0" borderId="0"/>
    <xf numFmtId="251" fontId="4" fillId="0" borderId="0">
      <alignment vertical="center"/>
    </xf>
    <xf numFmtId="0" fontId="196" fillId="0" borderId="0" applyNumberFormat="0" applyFill="0" applyBorder="0" applyAlignment="0" applyProtection="0"/>
    <xf numFmtId="0" fontId="4" fillId="0" borderId="0">
      <alignment vertical="center"/>
    </xf>
    <xf numFmtId="0" fontId="55" fillId="9" borderId="0" applyNumberFormat="0" applyBorder="0" applyAlignment="0" applyProtection="0"/>
    <xf numFmtId="0" fontId="54" fillId="21" borderId="0" applyNumberFormat="0" applyBorder="0" applyAlignment="0" applyProtection="0"/>
    <xf numFmtId="44" fontId="9" fillId="0" borderId="0" applyFont="0" applyFill="0" applyBorder="0" applyAlignment="0" applyProtection="0">
      <alignment vertical="center"/>
    </xf>
    <xf numFmtId="247" fontId="9" fillId="0" borderId="0" applyFont="0" applyFill="0" applyBorder="0" applyAlignment="0" applyProtection="0"/>
    <xf numFmtId="0" fontId="4" fillId="0" borderId="0">
      <alignment horizontal="left" wrapText="1"/>
    </xf>
    <xf numFmtId="0" fontId="4" fillId="0" borderId="0" applyBorder="0">
      <alignment vertical="center"/>
    </xf>
    <xf numFmtId="247" fontId="4" fillId="0" borderId="0">
      <alignment vertical="center"/>
    </xf>
    <xf numFmtId="252" fontId="87" fillId="0" borderId="0" applyFont="0" applyFill="0" applyBorder="0" applyAlignment="0" applyProtection="0"/>
    <xf numFmtId="0" fontId="87" fillId="0" borderId="0"/>
    <xf numFmtId="187" fontId="122" fillId="0" borderId="0">
      <alignment vertical="center"/>
    </xf>
    <xf numFmtId="0" fontId="122" fillId="0" borderId="0">
      <alignment vertical="center"/>
    </xf>
    <xf numFmtId="0" fontId="197" fillId="0" borderId="0">
      <alignment vertical="center"/>
    </xf>
    <xf numFmtId="0" fontId="26" fillId="133" borderId="0" applyNumberFormat="0" applyBorder="0" applyAlignment="0" applyProtection="0"/>
    <xf numFmtId="0" fontId="128" fillId="0" borderId="0">
      <alignment vertical="center"/>
    </xf>
    <xf numFmtId="0" fontId="198" fillId="0" borderId="0" applyNumberFormat="0" applyFill="0" applyBorder="0" applyAlignment="0" applyProtection="0"/>
    <xf numFmtId="0" fontId="199" fillId="0" borderId="0" applyNumberFormat="0" applyFill="0" applyBorder="0" applyAlignment="0" applyProtection="0"/>
    <xf numFmtId="0" fontId="165" fillId="21" borderId="0" applyNumberFormat="0" applyBorder="0" applyAlignment="0" applyProtection="0">
      <alignment vertical="center"/>
    </xf>
    <xf numFmtId="0" fontId="200" fillId="21" borderId="0" applyNumberFormat="0" applyBorder="0" applyAlignment="0" applyProtection="0"/>
    <xf numFmtId="245" fontId="165" fillId="0" borderId="0" applyFont="0" applyFill="0" applyBorder="0" applyAlignment="0" applyProtection="0"/>
    <xf numFmtId="245" fontId="9" fillId="0" borderId="0" applyFont="0" applyFill="0" applyBorder="0" applyAlignment="0" applyProtection="0"/>
    <xf numFmtId="0" fontId="51" fillId="134" borderId="0" applyNumberFormat="0" applyBorder="0" applyAlignment="0" applyProtection="0"/>
    <xf numFmtId="0" fontId="195" fillId="0" borderId="55" applyNumberFormat="0" applyFill="0" applyProtection="0">
      <alignment horizontal="left"/>
    </xf>
    <xf numFmtId="41" fontId="77" fillId="0" borderId="0" applyFont="0" applyFill="0" applyBorder="0" applyAlignment="0" applyProtection="0"/>
    <xf numFmtId="4" fontId="118" fillId="0" borderId="0" applyFont="0" applyFill="0" applyBorder="0" applyAlignment="0" applyProtection="0"/>
    <xf numFmtId="0" fontId="133" fillId="0" borderId="0" applyNumberFormat="0" applyFill="0" applyBorder="0" applyAlignment="0" applyProtection="0">
      <alignment vertical="top"/>
      <protection locked="0"/>
    </xf>
    <xf numFmtId="203" fontId="143" fillId="0" borderId="0" applyFont="0" applyFill="0" applyBorder="0" applyAlignment="0" applyProtection="0"/>
    <xf numFmtId="41" fontId="9" fillId="0" borderId="0" applyFont="0" applyFill="0" applyBorder="0" applyAlignment="0" applyProtection="0"/>
    <xf numFmtId="227" fontId="9" fillId="0" borderId="0" applyFont="0" applyFill="0" applyBorder="0" applyAlignment="0" applyProtection="0"/>
    <xf numFmtId="1" fontId="49" fillId="0" borderId="55" applyFill="0" applyProtection="0">
      <alignment horizontal="center"/>
    </xf>
    <xf numFmtId="184" fontId="87" fillId="0" borderId="0" applyFont="0" applyFill="0" applyBorder="0" applyAlignment="0" applyProtection="0"/>
    <xf numFmtId="0" fontId="201" fillId="0" borderId="35" applyNumberFormat="0" applyFill="0" applyAlignment="0" applyProtection="0">
      <alignment vertical="center"/>
    </xf>
    <xf numFmtId="0" fontId="4" fillId="0" borderId="35" applyNumberFormat="0" applyFill="0" applyAlignment="0" applyProtection="0">
      <alignment vertical="center"/>
    </xf>
    <xf numFmtId="187" fontId="87" fillId="0" borderId="0" applyFont="0" applyFill="0" applyBorder="0" applyAlignment="0" applyProtection="0"/>
    <xf numFmtId="43" fontId="77" fillId="0" borderId="0" applyFont="0" applyFill="0" applyBorder="0" applyAlignment="0" applyProtection="0"/>
    <xf numFmtId="225" fontId="165" fillId="0" borderId="0" applyFont="0" applyFill="0" applyBorder="0" applyAlignment="0" applyProtection="0"/>
    <xf numFmtId="43" fontId="9" fillId="0" borderId="0" applyFont="0" applyFill="0" applyBorder="0" applyAlignment="0" applyProtection="0">
      <alignment vertical="center"/>
    </xf>
    <xf numFmtId="179" fontId="9" fillId="0" borderId="0" applyFont="0" applyFill="0" applyBorder="0" applyAlignment="0" applyProtection="0">
      <alignment vertical="center"/>
    </xf>
    <xf numFmtId="227" fontId="165" fillId="0" borderId="0" applyFont="0" applyFill="0" applyBorder="0" applyAlignment="0" applyProtection="0"/>
    <xf numFmtId="41" fontId="4" fillId="0" borderId="0" applyFont="0" applyFill="0" applyBorder="0" applyAlignment="0" applyProtection="0"/>
    <xf numFmtId="247" fontId="165" fillId="0" borderId="0" applyFont="0" applyFill="0" applyBorder="0" applyAlignment="0" applyProtection="0"/>
    <xf numFmtId="41" fontId="9" fillId="0" borderId="0" applyFont="0" applyFill="0" applyBorder="0" applyAlignment="0" applyProtection="0">
      <alignment vertical="center"/>
    </xf>
    <xf numFmtId="0" fontId="63" fillId="0" borderId="0"/>
    <xf numFmtId="0" fontId="26" fillId="135" borderId="0" applyNumberFormat="0" applyBorder="0" applyAlignment="0" applyProtection="0"/>
    <xf numFmtId="0" fontId="26" fillId="136" borderId="0" applyNumberFormat="0" applyBorder="0" applyAlignment="0" applyProtection="0"/>
    <xf numFmtId="253" fontId="49" fillId="0" borderId="55" applyFill="0" applyProtection="0">
      <alignment horizontal="right"/>
    </xf>
    <xf numFmtId="0" fontId="49" fillId="0" borderId="18" applyNumberFormat="0" applyFill="0" applyProtection="0">
      <alignment horizontal="left"/>
    </xf>
    <xf numFmtId="0" fontId="49" fillId="20" borderId="21" applyNumberFormat="0" applyFont="0" applyAlignment="0" applyProtection="0">
      <alignment vertical="center"/>
    </xf>
    <xf numFmtId="0" fontId="202" fillId="0" borderId="0" applyNumberFormat="0" applyFill="0" applyBorder="0" applyAlignment="0" applyProtection="0">
      <alignment vertical="center"/>
    </xf>
    <xf numFmtId="250" fontId="118" fillId="0" borderId="0" applyFont="0" applyFill="0" applyBorder="0" applyAlignment="0" applyProtection="0"/>
    <xf numFmtId="233" fontId="140" fillId="0" borderId="0" applyFont="0" applyFill="0" applyBorder="0" applyAlignment="0" applyProtection="0"/>
    <xf numFmtId="0" fontId="139" fillId="0" borderId="0"/>
    <xf numFmtId="0" fontId="4" fillId="0" borderId="0"/>
  </cellStyleXfs>
  <cellXfs count="207">
    <xf numFmtId="0" fontId="0" fillId="0" borderId="0" xfId="0" applyAlignment="1"/>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xf numFmtId="0" fontId="1"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1"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0" xfId="0" applyFont="1" applyAlignment="1"/>
    <xf numFmtId="0" fontId="7" fillId="0" borderId="0" xfId="850" applyNumberFormat="1" applyFont="1" applyFill="1" applyBorder="1" applyAlignment="1" applyProtection="1">
      <alignment horizontal="center" vertical="center"/>
    </xf>
    <xf numFmtId="0" fontId="1" fillId="0" borderId="2" xfId="850" applyNumberFormat="1" applyFont="1" applyFill="1" applyBorder="1" applyAlignment="1" applyProtection="1">
      <alignment vertical="center"/>
    </xf>
    <xf numFmtId="0" fontId="8" fillId="0" borderId="2" xfId="850" applyNumberFormat="1" applyFont="1" applyFill="1" applyBorder="1" applyAlignment="1" applyProtection="1">
      <alignment vertical="center"/>
    </xf>
    <xf numFmtId="0" fontId="8" fillId="0" borderId="0" xfId="850" applyNumberFormat="1" applyFont="1" applyFill="1" applyBorder="1" applyAlignment="1" applyProtection="1">
      <alignment vertical="center"/>
    </xf>
    <xf numFmtId="0" fontId="9" fillId="0" borderId="0" xfId="850" applyNumberFormat="1" applyFont="1" applyFill="1" applyAlignment="1" applyProtection="1">
      <alignment vertical="center"/>
    </xf>
    <xf numFmtId="254" fontId="4" fillId="0" borderId="3" xfId="0" applyNumberFormat="1" applyFont="1" applyFill="1" applyBorder="1" applyAlignment="1" applyProtection="1">
      <alignment horizontal="center" vertical="center"/>
    </xf>
    <xf numFmtId="254" fontId="1" fillId="0" borderId="3" xfId="0" applyNumberFormat="1" applyFont="1" applyFill="1" applyBorder="1" applyAlignment="1" applyProtection="1">
      <alignment horizontal="center" vertical="center" wrapText="1"/>
    </xf>
    <xf numFmtId="254" fontId="1" fillId="0" borderId="4" xfId="0" applyNumberFormat="1" applyFont="1" applyFill="1" applyBorder="1" applyAlignment="1" applyProtection="1">
      <alignment horizontal="center" vertical="center" wrapText="1"/>
    </xf>
    <xf numFmtId="254" fontId="4" fillId="0" borderId="5" xfId="0" applyNumberFormat="1" applyFont="1" applyFill="1" applyBorder="1" applyAlignment="1"/>
    <xf numFmtId="254" fontId="4" fillId="0" borderId="6" xfId="0" applyNumberFormat="1" applyFont="1" applyFill="1" applyBorder="1" applyAlignment="1"/>
    <xf numFmtId="254" fontId="4" fillId="0" borderId="7" xfId="0" applyNumberFormat="1" applyFont="1" applyFill="1" applyBorder="1" applyAlignment="1">
      <alignment horizontal="center" vertical="center" wrapText="1"/>
    </xf>
    <xf numFmtId="254" fontId="1" fillId="0" borderId="8" xfId="0" applyNumberFormat="1" applyFont="1" applyFill="1" applyBorder="1" applyAlignment="1" applyProtection="1">
      <alignment horizontal="center" vertical="center" wrapText="1"/>
    </xf>
    <xf numFmtId="254" fontId="1" fillId="0" borderId="1" xfId="0" applyNumberFormat="1" applyFont="1" applyFill="1" applyBorder="1" applyAlignment="1" applyProtection="1">
      <alignment horizontal="center" vertical="center" wrapText="1"/>
    </xf>
    <xf numFmtId="254" fontId="4" fillId="0" borderId="9" xfId="0" applyNumberFormat="1" applyFont="1" applyFill="1" applyBorder="1" applyAlignment="1"/>
    <xf numFmtId="254" fontId="1" fillId="0" borderId="10" xfId="0" applyNumberFormat="1" applyFont="1" applyFill="1" applyBorder="1" applyAlignment="1" applyProtection="1">
      <alignment horizontal="center" vertical="center" wrapText="1"/>
    </xf>
    <xf numFmtId="254" fontId="4" fillId="0" borderId="11" xfId="0" applyNumberFormat="1" applyFont="1" applyFill="1" applyBorder="1" applyAlignment="1">
      <alignment horizontal="center" vertical="center" wrapText="1"/>
    </xf>
    <xf numFmtId="254" fontId="4" fillId="0" borderId="1" xfId="0" applyNumberFormat="1" applyFont="1" applyFill="1" applyBorder="1" applyAlignment="1">
      <alignment horizontal="center"/>
    </xf>
    <xf numFmtId="0" fontId="4"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wrapText="1"/>
    </xf>
    <xf numFmtId="210" fontId="1" fillId="0" borderId="1" xfId="0" applyNumberFormat="1" applyFont="1" applyFill="1" applyBorder="1" applyAlignment="1" applyProtection="1">
      <alignment horizontal="center" vertical="center" wrapText="1"/>
    </xf>
    <xf numFmtId="254" fontId="1" fillId="0" borderId="1" xfId="0" applyNumberFormat="1" applyFont="1" applyFill="1" applyBorder="1" applyAlignment="1" applyProtection="1">
      <alignment horizontal="center" vertical="center"/>
    </xf>
    <xf numFmtId="254" fontId="1" fillId="0" borderId="1" xfId="0" applyNumberFormat="1" applyFont="1" applyFill="1" applyBorder="1" applyAlignment="1">
      <alignment horizontal="center" vertical="center"/>
    </xf>
    <xf numFmtId="254" fontId="1" fillId="0" borderId="1" xfId="0" applyNumberFormat="1" applyFont="1" applyFill="1" applyBorder="1" applyAlignment="1" applyProtection="1">
      <alignment vertical="center"/>
    </xf>
    <xf numFmtId="254" fontId="1" fillId="0" borderId="1" xfId="0" applyNumberFormat="1" applyFont="1" applyFill="1" applyBorder="1" applyAlignment="1" applyProtection="1">
      <alignment horizontal="left" vertical="center"/>
    </xf>
    <xf numFmtId="254" fontId="4" fillId="0" borderId="1" xfId="0" applyNumberFormat="1" applyFont="1" applyFill="1" applyBorder="1" applyAlignment="1">
      <alignment horizontal="center" vertical="center"/>
    </xf>
    <xf numFmtId="254" fontId="4" fillId="0" borderId="1" xfId="0" applyNumberFormat="1" applyFont="1" applyFill="1" applyBorder="1" applyAlignment="1">
      <alignment horizontal="center" wrapText="1"/>
    </xf>
    <xf numFmtId="254" fontId="10" fillId="0" borderId="1" xfId="0" applyNumberFormat="1" applyFont="1" applyFill="1" applyBorder="1" applyAlignment="1">
      <alignment horizontal="center" vertical="center"/>
    </xf>
    <xf numFmtId="0" fontId="4" fillId="0" borderId="0" xfId="0" applyFont="1" applyFill="1" applyBorder="1" applyAlignment="1">
      <alignment horizontal="left" vertical="center" wrapText="1" shrinkToFit="1"/>
    </xf>
    <xf numFmtId="254" fontId="4" fillId="0" borderId="1" xfId="0" applyNumberFormat="1" applyFont="1" applyFill="1" applyBorder="1" applyAlignment="1">
      <alignment horizontal="center" vertical="center" wrapText="1"/>
    </xf>
    <xf numFmtId="254" fontId="1" fillId="0" borderId="12" xfId="0" applyNumberFormat="1" applyFont="1" applyFill="1" applyBorder="1" applyAlignment="1" applyProtection="1">
      <alignment horizontal="center" vertical="center" wrapText="1"/>
    </xf>
    <xf numFmtId="254" fontId="4" fillId="0" borderId="1" xfId="0" applyNumberFormat="1" applyFont="1" applyFill="1" applyBorder="1" applyAlignment="1" applyProtection="1">
      <alignment horizontal="center" vertical="center"/>
    </xf>
    <xf numFmtId="254" fontId="1" fillId="0" borderId="1" xfId="29" applyNumberFormat="1" applyFont="1" applyFill="1" applyBorder="1" applyAlignment="1" applyProtection="1">
      <alignment horizontal="center" vertical="center"/>
    </xf>
    <xf numFmtId="254" fontId="9" fillId="0" borderId="1" xfId="0" applyNumberFormat="1" applyFont="1" applyFill="1" applyBorder="1" applyAlignment="1" applyProtection="1">
      <alignment horizontal="left" vertical="center"/>
    </xf>
    <xf numFmtId="254" fontId="9" fillId="0" borderId="1" xfId="0" applyNumberFormat="1" applyFont="1" applyFill="1" applyBorder="1" applyAlignment="1" applyProtection="1">
      <alignment vertical="center"/>
    </xf>
    <xf numFmtId="254" fontId="4" fillId="0" borderId="8" xfId="0" applyNumberFormat="1" applyFont="1" applyFill="1" applyBorder="1" applyAlignment="1">
      <alignment horizontal="center" vertical="center"/>
    </xf>
    <xf numFmtId="0" fontId="4" fillId="0" borderId="13" xfId="0" applyFont="1" applyFill="1" applyBorder="1" applyAlignment="1">
      <alignment horizontal="left" vertical="center" wrapText="1" shrinkToFit="1"/>
    </xf>
    <xf numFmtId="0" fontId="11" fillId="0" borderId="0" xfId="862" applyFont="1" applyFill="1" applyBorder="1" applyAlignment="1">
      <alignment horizontal="center" vertical="center" wrapText="1"/>
    </xf>
    <xf numFmtId="0" fontId="12" fillId="0" borderId="0" xfId="862" applyFont="1" applyFill="1" applyBorder="1" applyAlignment="1">
      <alignment horizontal="center" vertical="center"/>
    </xf>
    <xf numFmtId="0" fontId="4" fillId="0" borderId="0" xfId="862" applyFont="1" applyFill="1" applyBorder="1" applyAlignment="1">
      <alignment horizontal="right" vertical="center"/>
    </xf>
    <xf numFmtId="0" fontId="4" fillId="0" borderId="1" xfId="862" applyFont="1" applyFill="1" applyBorder="1" applyAlignment="1">
      <alignment horizontal="center" vertical="center"/>
    </xf>
    <xf numFmtId="0" fontId="4" fillId="0" borderId="1" xfId="862" applyFont="1" applyFill="1" applyBorder="1" applyAlignment="1">
      <alignment horizontal="left" vertical="center"/>
    </xf>
    <xf numFmtId="0" fontId="12" fillId="0" borderId="1" xfId="862" applyFont="1" applyFill="1" applyBorder="1" applyAlignment="1">
      <alignment horizontal="center" vertical="center"/>
    </xf>
    <xf numFmtId="243" fontId="12" fillId="0" borderId="1" xfId="862" applyNumberFormat="1" applyFont="1" applyFill="1" applyBorder="1" applyAlignment="1">
      <alignment horizontal="center" vertical="center"/>
    </xf>
    <xf numFmtId="197" fontId="12" fillId="0" borderId="1" xfId="862" applyNumberFormat="1" applyFont="1" applyFill="1" applyBorder="1" applyAlignment="1">
      <alignment horizontal="center" vertical="center"/>
    </xf>
    <xf numFmtId="0" fontId="4" fillId="0" borderId="1" xfId="862" applyFont="1" applyFill="1" applyBorder="1" applyAlignment="1">
      <alignment vertical="center"/>
    </xf>
    <xf numFmtId="0" fontId="12" fillId="0" borderId="1" xfId="862" applyFont="1" applyFill="1" applyBorder="1" applyAlignment="1">
      <alignment vertical="center"/>
    </xf>
    <xf numFmtId="0" fontId="13" fillId="0" borderId="1" xfId="862" applyFont="1" applyFill="1" applyBorder="1" applyAlignment="1">
      <alignment vertical="center"/>
    </xf>
    <xf numFmtId="197" fontId="14" fillId="0" borderId="1" xfId="862" applyNumberFormat="1" applyFont="1" applyFill="1" applyBorder="1" applyAlignment="1">
      <alignment horizontal="center" vertical="center"/>
    </xf>
    <xf numFmtId="0" fontId="12" fillId="0" borderId="0" xfId="862" applyFont="1" applyFill="1" applyBorder="1" applyAlignment="1">
      <alignment vertical="center" wrapText="1"/>
    </xf>
    <xf numFmtId="0" fontId="11" fillId="0" borderId="0" xfId="862" applyFont="1" applyFill="1" applyBorder="1" applyAlignment="1">
      <alignment horizontal="center" vertical="center"/>
    </xf>
    <xf numFmtId="0" fontId="4" fillId="0" borderId="0" xfId="744" applyFont="1" applyFill="1" applyBorder="1" applyAlignment="1"/>
    <xf numFmtId="0" fontId="15" fillId="0" borderId="0" xfId="862" applyFont="1" applyFill="1" applyBorder="1" applyAlignment="1">
      <alignment horizontal="center" vertical="center"/>
    </xf>
    <xf numFmtId="31" fontId="6" fillId="0" borderId="0" xfId="850" applyNumberFormat="1" applyFont="1" applyFill="1" applyBorder="1" applyAlignment="1" applyProtection="1">
      <alignment horizontal="right" vertical="center"/>
    </xf>
    <xf numFmtId="243" fontId="4" fillId="0" borderId="1" xfId="862" applyNumberFormat="1" applyFont="1" applyFill="1" applyBorder="1" applyAlignment="1">
      <alignment horizontal="center" vertical="center"/>
    </xf>
    <xf numFmtId="243" fontId="12" fillId="0" borderId="1" xfId="862" applyNumberFormat="1"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xf numFmtId="0" fontId="16" fillId="0" borderId="0" xfId="0" applyFont="1" applyFill="1" applyBorder="1" applyAlignment="1">
      <alignment horizontal="center" vertical="center"/>
    </xf>
    <xf numFmtId="0" fontId="4" fillId="0" borderId="0" xfId="0" applyFont="1" applyFill="1" applyAlignment="1">
      <alignment horizontal="center"/>
    </xf>
    <xf numFmtId="0" fontId="4" fillId="0" borderId="14" xfId="0" applyFont="1" applyFill="1" applyBorder="1" applyAlignment="1">
      <alignment horizontal="center" vertical="center"/>
    </xf>
    <xf numFmtId="251" fontId="17" fillId="0" borderId="14" xfId="728" applyNumberFormat="1" applyFont="1" applyFill="1" applyBorder="1" applyAlignment="1">
      <alignment horizontal="center" vertical="center" wrapText="1"/>
    </xf>
    <xf numFmtId="3" fontId="18" fillId="0" borderId="14" xfId="0" applyNumberFormat="1" applyFont="1" applyFill="1" applyBorder="1" applyAlignment="1" applyProtection="1">
      <alignment vertical="center"/>
    </xf>
    <xf numFmtId="243" fontId="18" fillId="0" borderId="14" xfId="0" applyNumberFormat="1" applyFont="1" applyFill="1" applyBorder="1" applyAlignment="1">
      <alignment horizontal="center" vertical="center" wrapText="1"/>
    </xf>
    <xf numFmtId="3" fontId="18" fillId="0" borderId="15" xfId="0" applyNumberFormat="1" applyFont="1" applyFill="1" applyBorder="1" applyAlignment="1" applyProtection="1">
      <alignment vertical="center"/>
    </xf>
    <xf numFmtId="243" fontId="18" fillId="0" borderId="15" xfId="0" applyNumberFormat="1" applyFont="1" applyFill="1" applyBorder="1" applyAlignment="1">
      <alignment horizontal="center" vertical="center" wrapText="1"/>
    </xf>
    <xf numFmtId="3" fontId="18" fillId="0" borderId="1" xfId="0" applyNumberFormat="1" applyFont="1" applyFill="1" applyBorder="1" applyAlignment="1" applyProtection="1">
      <alignment vertical="center"/>
    </xf>
    <xf numFmtId="243" fontId="18" fillId="0" borderId="1" xfId="0" applyNumberFormat="1" applyFont="1" applyFill="1" applyBorder="1" applyAlignment="1">
      <alignment horizontal="center" vertical="center" wrapText="1"/>
    </xf>
    <xf numFmtId="3" fontId="18" fillId="0" borderId="0" xfId="0" applyNumberFormat="1" applyFont="1" applyFill="1" applyBorder="1" applyAlignment="1" applyProtection="1">
      <alignment vertical="center" wrapText="1"/>
    </xf>
    <xf numFmtId="0" fontId="4" fillId="0" borderId="0" xfId="0" applyFont="1" applyFill="1" applyAlignment="1">
      <alignment horizontal="right"/>
    </xf>
    <xf numFmtId="0" fontId="4" fillId="0" borderId="0" xfId="605" applyNumberFormat="1" applyFont="1" applyFill="1" applyBorder="1" applyAlignment="1" applyProtection="1">
      <alignment horizontal="left" vertical="center"/>
    </xf>
    <xf numFmtId="49" fontId="11" fillId="0" borderId="0" xfId="737" applyNumberFormat="1" applyFont="1" applyFill="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49" fontId="20" fillId="0" borderId="16" xfId="737" applyNumberFormat="1" applyFont="1" applyFill="1" applyBorder="1" applyAlignment="1">
      <alignment horizontal="center" vertical="center"/>
    </xf>
    <xf numFmtId="0" fontId="20" fillId="0" borderId="1" xfId="0" applyFont="1" applyFill="1" applyBorder="1" applyAlignment="1">
      <alignment horizontal="center" vertical="center" wrapText="1"/>
    </xf>
    <xf numFmtId="0" fontId="4" fillId="0" borderId="1" xfId="853" applyNumberFormat="1" applyFont="1" applyFill="1" applyBorder="1" applyAlignment="1" applyProtection="1">
      <alignment horizontal="left" vertical="center" wrapText="1"/>
    </xf>
    <xf numFmtId="0" fontId="4" fillId="0" borderId="1" xfId="737" applyNumberFormat="1" applyFont="1" applyFill="1" applyBorder="1" applyAlignment="1" applyProtection="1">
      <alignment horizontal="center" vertical="center"/>
    </xf>
    <xf numFmtId="0" fontId="4" fillId="0" borderId="8" xfId="853" applyNumberFormat="1" applyFont="1" applyFill="1" applyBorder="1" applyAlignment="1" applyProtection="1">
      <alignment horizontal="left" vertical="center" wrapText="1"/>
    </xf>
    <xf numFmtId="49" fontId="13" fillId="0" borderId="8" xfId="737" applyNumberFormat="1" applyFont="1" applyFill="1" applyBorder="1" applyAlignment="1" applyProtection="1">
      <alignment horizontal="center" vertical="center"/>
    </xf>
    <xf numFmtId="210" fontId="4" fillId="0" borderId="1" xfId="737" applyNumberFormat="1" applyFont="1" applyFill="1" applyBorder="1" applyAlignment="1" applyProtection="1">
      <alignment horizontal="center" vertical="center"/>
    </xf>
    <xf numFmtId="49" fontId="13" fillId="0" borderId="16" xfId="737" applyNumberFormat="1" applyFont="1" applyFill="1" applyBorder="1" applyAlignment="1" applyProtection="1">
      <alignment horizontal="left" vertical="center"/>
    </xf>
    <xf numFmtId="49" fontId="13" fillId="0" borderId="1" xfId="737" applyNumberFormat="1" applyFont="1" applyFill="1" applyBorder="1" applyAlignment="1" applyProtection="1">
      <alignment horizontal="left" vertical="center"/>
    </xf>
    <xf numFmtId="0" fontId="21" fillId="0" borderId="0" xfId="737" applyFont="1" applyFill="1" applyAlignment="1"/>
    <xf numFmtId="49" fontId="4" fillId="0" borderId="16" xfId="737" applyNumberFormat="1" applyFont="1" applyFill="1" applyBorder="1" applyAlignment="1" applyProtection="1">
      <alignment horizontal="left" vertical="center"/>
    </xf>
    <xf numFmtId="210" fontId="13" fillId="0" borderId="1" xfId="737" applyNumberFormat="1" applyFont="1" applyFill="1" applyBorder="1" applyAlignment="1" applyProtection="1">
      <alignment horizontal="center" vertical="center"/>
    </xf>
    <xf numFmtId="243" fontId="13" fillId="0" borderId="1" xfId="737" applyNumberFormat="1" applyFont="1" applyFill="1" applyBorder="1" applyAlignment="1" applyProtection="1">
      <alignment horizontal="center" vertical="center" wrapText="1"/>
    </xf>
    <xf numFmtId="0" fontId="21" fillId="0" borderId="0" xfId="0" applyFont="1" applyAlignment="1">
      <alignment vertical="center"/>
    </xf>
    <xf numFmtId="49" fontId="21" fillId="0" borderId="0" xfId="737" applyNumberFormat="1" applyFont="1" applyFill="1" applyAlignment="1">
      <alignment horizontal="center" vertical="center"/>
    </xf>
    <xf numFmtId="0" fontId="21" fillId="0" borderId="0" xfId="605" applyNumberFormat="1" applyFont="1" applyFill="1" applyBorder="1" applyAlignment="1" applyProtection="1">
      <alignment horizontal="left" vertical="center"/>
    </xf>
    <xf numFmtId="0" fontId="11" fillId="0" borderId="0" xfId="0" applyFont="1" applyFill="1" applyAlignment="1">
      <alignment horizontal="center" vertical="center"/>
    </xf>
    <xf numFmtId="0" fontId="4" fillId="0" borderId="0" xfId="0" applyFont="1" applyFill="1" applyAlignment="1">
      <alignment horizontal="left"/>
    </xf>
    <xf numFmtId="0" fontId="13" fillId="0" borderId="0" xfId="0" applyFont="1" applyFill="1" applyAlignment="1">
      <alignment horizontal="center" vertical="center"/>
    </xf>
    <xf numFmtId="0" fontId="22" fillId="0" borderId="0" xfId="0" applyFont="1" applyAlignment="1">
      <alignment vertical="center"/>
    </xf>
    <xf numFmtId="3" fontId="4" fillId="0" borderId="1" xfId="0" applyNumberFormat="1" applyFont="1" applyFill="1" applyBorder="1" applyAlignment="1" applyProtection="1">
      <alignment vertical="center"/>
    </xf>
    <xf numFmtId="1" fontId="4" fillId="0" borderId="1" xfId="0" applyNumberFormat="1" applyFont="1" applyFill="1" applyBorder="1" applyAlignment="1">
      <alignment horizontal="center" vertical="center"/>
    </xf>
    <xf numFmtId="3" fontId="4" fillId="0" borderId="1" xfId="0" applyNumberFormat="1" applyFont="1" applyFill="1" applyBorder="1" applyAlignment="1" applyProtection="1">
      <alignment horizontal="center" vertical="center"/>
    </xf>
    <xf numFmtId="0" fontId="1" fillId="0" borderId="0" xfId="0" applyFont="1" applyFill="1" applyAlignment="1"/>
    <xf numFmtId="0" fontId="23" fillId="0" borderId="0" xfId="507" applyNumberFormat="1" applyFont="1" applyFill="1" applyAlignment="1" applyProtection="1">
      <alignment horizontal="center" vertical="center" wrapText="1"/>
    </xf>
    <xf numFmtId="0" fontId="24" fillId="0" borderId="0" xfId="507" applyNumberFormat="1" applyFont="1" applyFill="1" applyAlignment="1" applyProtection="1">
      <alignment horizontal="right" vertical="center"/>
    </xf>
    <xf numFmtId="0" fontId="1" fillId="0" borderId="1" xfId="545" applyNumberFormat="1" applyFont="1" applyFill="1" applyBorder="1" applyAlignment="1" applyProtection="1">
      <alignment horizontal="center" vertical="center" wrapText="1"/>
    </xf>
    <xf numFmtId="0" fontId="1" fillId="0" borderId="8" xfId="545" applyNumberFormat="1" applyFont="1" applyFill="1" applyBorder="1" applyAlignment="1" applyProtection="1">
      <alignment horizontal="center" vertical="center" wrapText="1"/>
    </xf>
    <xf numFmtId="0" fontId="1" fillId="0" borderId="1" xfId="507" applyNumberFormat="1" applyFont="1" applyFill="1" applyBorder="1" applyAlignment="1" applyProtection="1">
      <alignment horizontal="center" vertical="center"/>
    </xf>
    <xf numFmtId="230" fontId="1" fillId="0" borderId="1" xfId="507" applyNumberFormat="1" applyFont="1" applyFill="1" applyBorder="1" applyAlignment="1">
      <alignment horizontal="center" vertical="center"/>
    </xf>
    <xf numFmtId="230" fontId="1" fillId="0" borderId="8" xfId="507" applyNumberFormat="1" applyFont="1" applyFill="1" applyBorder="1" applyAlignment="1">
      <alignment horizontal="center" vertical="center"/>
    </xf>
    <xf numFmtId="0" fontId="21" fillId="0" borderId="0" xfId="0" applyFont="1" applyFill="1" applyBorder="1" applyAlignment="1">
      <alignment vertical="center"/>
    </xf>
    <xf numFmtId="0" fontId="4"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31" fontId="4" fillId="0" borderId="0" xfId="0" applyNumberFormat="1" applyFont="1" applyFill="1" applyBorder="1" applyAlignment="1">
      <alignment vertical="center"/>
    </xf>
    <xf numFmtId="251" fontId="25" fillId="0" borderId="14" xfId="0" applyNumberFormat="1" applyFont="1" applyFill="1" applyBorder="1" applyAlignment="1">
      <alignment horizontal="center" vertical="center" wrapText="1"/>
    </xf>
    <xf numFmtId="0" fontId="13" fillId="0" borderId="14" xfId="0" applyFont="1" applyFill="1" applyBorder="1" applyAlignment="1">
      <alignment vertical="center"/>
    </xf>
    <xf numFmtId="210" fontId="26" fillId="0" borderId="1" xfId="0" applyNumberFormat="1" applyFont="1" applyFill="1" applyBorder="1" applyAlignment="1" applyProtection="1">
      <alignment horizontal="center" vertical="center"/>
    </xf>
    <xf numFmtId="1" fontId="4" fillId="0" borderId="14" xfId="0" applyNumberFormat="1" applyFont="1" applyFill="1" applyBorder="1" applyAlignment="1" applyProtection="1">
      <alignment vertical="center"/>
      <protection locked="0"/>
    </xf>
    <xf numFmtId="0" fontId="27" fillId="0" borderId="0" xfId="0" applyFont="1" applyAlignment="1"/>
    <xf numFmtId="210" fontId="26" fillId="0" borderId="17" xfId="0" applyNumberFormat="1" applyFont="1" applyFill="1" applyBorder="1" applyAlignment="1" applyProtection="1">
      <alignment horizontal="center" vertical="center"/>
    </xf>
    <xf numFmtId="1" fontId="4" fillId="0" borderId="14" xfId="0" applyNumberFormat="1" applyFont="1" applyFill="1" applyBorder="1" applyAlignment="1" applyProtection="1">
      <alignment horizontal="left" vertical="center"/>
      <protection locked="0"/>
    </xf>
    <xf numFmtId="0" fontId="4" fillId="0" borderId="14" xfId="0" applyNumberFormat="1" applyFont="1" applyFill="1" applyBorder="1" applyAlignment="1" applyProtection="1">
      <alignment horizontal="left" vertical="center"/>
      <protection locked="0"/>
    </xf>
    <xf numFmtId="3" fontId="4" fillId="0" borderId="14" xfId="0" applyNumberFormat="1" applyFont="1" applyFill="1" applyBorder="1" applyAlignment="1" applyProtection="1">
      <alignment horizontal="left" vertical="center"/>
    </xf>
    <xf numFmtId="0" fontId="4" fillId="0" borderId="1" xfId="0" applyFont="1" applyFill="1" applyBorder="1" applyAlignment="1">
      <alignment horizontal="left" wrapText="1"/>
    </xf>
    <xf numFmtId="243" fontId="4" fillId="0" borderId="14" xfId="0" applyNumberFormat="1" applyFont="1" applyFill="1" applyBorder="1" applyAlignment="1">
      <alignment horizontal="center" vertical="center"/>
    </xf>
    <xf numFmtId="0" fontId="28" fillId="2" borderId="1" xfId="0" applyFont="1" applyFill="1" applyBorder="1" applyAlignment="1">
      <alignment horizontal="left" wrapText="1"/>
    </xf>
    <xf numFmtId="243" fontId="4" fillId="0" borderId="14" xfId="0" applyNumberFormat="1" applyFont="1" applyFill="1" applyBorder="1" applyAlignment="1">
      <alignment horizontal="center" vertical="center" wrapText="1"/>
    </xf>
    <xf numFmtId="0" fontId="13" fillId="0" borderId="1" xfId="0" applyFont="1" applyFill="1" applyBorder="1" applyAlignment="1">
      <alignment horizontal="left" wrapText="1"/>
    </xf>
    <xf numFmtId="243" fontId="13" fillId="0" borderId="14" xfId="0" applyNumberFormat="1" applyFont="1" applyFill="1" applyBorder="1" applyAlignment="1">
      <alignment horizontal="center" vertical="center" wrapText="1"/>
    </xf>
    <xf numFmtId="0" fontId="28" fillId="0" borderId="1" xfId="385" applyFont="1" applyFill="1" applyBorder="1" applyAlignment="1" applyProtection="1">
      <alignment horizontal="left"/>
      <protection locked="0"/>
    </xf>
    <xf numFmtId="210" fontId="4" fillId="0" borderId="1" xfId="0" applyNumberFormat="1" applyFont="1" applyFill="1" applyBorder="1" applyAlignment="1" applyProtection="1">
      <alignment horizontal="center" vertical="center" wrapText="1"/>
    </xf>
    <xf numFmtId="2" fontId="11" fillId="0" borderId="0" xfId="0" applyNumberFormat="1" applyFont="1" applyFill="1" applyBorder="1" applyAlignment="1" applyProtection="1">
      <alignment horizontal="center" vertical="center"/>
    </xf>
    <xf numFmtId="0" fontId="4" fillId="0" borderId="0" xfId="0" applyFont="1" applyAlignment="1">
      <alignment horizontal="center" vertical="center"/>
    </xf>
    <xf numFmtId="31" fontId="29" fillId="0" borderId="0" xfId="0" applyNumberFormat="1" applyFont="1" applyBorder="1" applyAlignment="1" applyProtection="1">
      <alignment horizontal="left"/>
    </xf>
    <xf numFmtId="0" fontId="4" fillId="0" borderId="0" xfId="0" applyFont="1" applyAlignment="1">
      <alignment vertical="center"/>
    </xf>
    <xf numFmtId="2" fontId="21" fillId="0" borderId="1" xfId="0" applyNumberFormat="1" applyFont="1" applyBorder="1" applyAlignment="1" applyProtection="1">
      <alignment horizontal="center" vertical="center" wrapText="1"/>
    </xf>
    <xf numFmtId="2" fontId="21" fillId="0" borderId="1" xfId="0" applyNumberFormat="1" applyFont="1" applyBorder="1" applyAlignment="1" applyProtection="1">
      <alignment horizontal="center" vertical="center"/>
    </xf>
    <xf numFmtId="2" fontId="21" fillId="0" borderId="1" xfId="0" applyNumberFormat="1" applyFont="1" applyFill="1" applyBorder="1" applyAlignment="1" applyProtection="1">
      <alignment horizontal="center" vertical="center" wrapText="1"/>
    </xf>
    <xf numFmtId="210" fontId="21" fillId="0" borderId="18" xfId="0" applyNumberFormat="1" applyFont="1" applyFill="1" applyBorder="1" applyAlignment="1">
      <alignment horizontal="left"/>
    </xf>
    <xf numFmtId="210" fontId="20" fillId="0" borderId="1" xfId="0" applyNumberFormat="1" applyFont="1" applyBorder="1" applyAlignment="1" applyProtection="1">
      <alignment horizontal="center" vertical="center"/>
    </xf>
    <xf numFmtId="210" fontId="20" fillId="0" borderId="1" xfId="0" applyNumberFormat="1" applyFont="1" applyFill="1" applyBorder="1" applyAlignment="1" applyProtection="1">
      <alignment horizontal="center" vertical="center" wrapText="1"/>
    </xf>
    <xf numFmtId="0" fontId="4" fillId="0" borderId="0" xfId="0" applyFont="1" applyFill="1" applyAlignment="1">
      <alignment vertical="center"/>
    </xf>
    <xf numFmtId="210" fontId="21" fillId="3" borderId="1" xfId="0" applyNumberFormat="1" applyFont="1" applyFill="1" applyBorder="1" applyAlignment="1" applyProtection="1">
      <alignment horizontal="center" vertical="center"/>
      <protection locked="0"/>
    </xf>
    <xf numFmtId="210" fontId="21" fillId="0" borderId="1" xfId="0" applyNumberFormat="1" applyFont="1" applyFill="1" applyBorder="1" applyAlignment="1" applyProtection="1">
      <alignment horizontal="center" vertical="center" wrapText="1"/>
    </xf>
    <xf numFmtId="210" fontId="20" fillId="3" borderId="1" xfId="0" applyNumberFormat="1" applyFont="1" applyFill="1" applyBorder="1" applyAlignment="1" applyProtection="1">
      <alignment horizontal="center" vertical="center"/>
      <protection locked="0"/>
    </xf>
    <xf numFmtId="2" fontId="4" fillId="0" borderId="0" xfId="0" applyNumberFormat="1" applyFont="1" applyAlignment="1">
      <alignment vertical="center"/>
    </xf>
    <xf numFmtId="210" fontId="20" fillId="3" borderId="1" xfId="0" applyNumberFormat="1" applyFont="1" applyFill="1" applyBorder="1" applyAlignment="1">
      <alignment horizontal="left"/>
    </xf>
    <xf numFmtId="210" fontId="20" fillId="3" borderId="1" xfId="0" applyNumberFormat="1" applyFont="1" applyFill="1" applyBorder="1" applyAlignment="1">
      <alignment horizontal="center" vertical="center"/>
    </xf>
    <xf numFmtId="0" fontId="4" fillId="2" borderId="0" xfId="0" applyFont="1" applyFill="1" applyBorder="1" applyAlignment="1">
      <alignment vertical="center"/>
    </xf>
    <xf numFmtId="0" fontId="0" fillId="0" borderId="0" xfId="0" applyBorder="1" applyAlignment="1"/>
    <xf numFmtId="0" fontId="30" fillId="2" borderId="0" xfId="0" applyFont="1" applyFill="1" applyBorder="1" applyAlignment="1">
      <alignment horizontal="right" vertical="center"/>
    </xf>
    <xf numFmtId="0" fontId="31" fillId="2" borderId="0" xfId="0" applyFont="1" applyFill="1" applyBorder="1" applyAlignment="1">
      <alignment horizontal="center" vertical="center"/>
    </xf>
    <xf numFmtId="0" fontId="4" fillId="0" borderId="0" xfId="0" applyFont="1" applyBorder="1" applyAlignment="1">
      <alignment horizontal="center"/>
    </xf>
    <xf numFmtId="0" fontId="28" fillId="2" borderId="0" xfId="0" applyFont="1" applyFill="1" applyBorder="1" applyAlignment="1">
      <alignment horizontal="right" vertical="center"/>
    </xf>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8" fillId="2" borderId="1" xfId="0" applyFont="1" applyFill="1" applyBorder="1" applyAlignment="1">
      <alignment vertical="center"/>
    </xf>
    <xf numFmtId="0" fontId="33" fillId="2" borderId="1" xfId="0" applyFont="1" applyFill="1" applyBorder="1" applyAlignment="1">
      <alignment horizontal="center" vertical="center"/>
    </xf>
    <xf numFmtId="210" fontId="28" fillId="2" borderId="1" xfId="0" applyNumberFormat="1" applyFont="1" applyFill="1" applyBorder="1" applyAlignment="1" applyProtection="1">
      <alignment horizontal="left" vertical="center"/>
      <protection locked="0"/>
    </xf>
    <xf numFmtId="215" fontId="28" fillId="2" borderId="1" xfId="0" applyNumberFormat="1" applyFont="1" applyFill="1" applyBorder="1" applyAlignment="1" applyProtection="1">
      <alignment horizontal="left" vertical="center"/>
      <protection locked="0"/>
    </xf>
    <xf numFmtId="210" fontId="28" fillId="2" borderId="18" xfId="0" applyNumberFormat="1" applyFont="1" applyFill="1" applyBorder="1" applyAlignment="1" applyProtection="1">
      <alignment horizontal="left" vertical="center"/>
      <protection locked="0"/>
    </xf>
    <xf numFmtId="0" fontId="33" fillId="0" borderId="1" xfId="0" applyFont="1" applyFill="1" applyBorder="1" applyAlignment="1">
      <alignment horizontal="center" vertical="center"/>
    </xf>
    <xf numFmtId="215" fontId="28" fillId="2" borderId="18" xfId="0" applyNumberFormat="1" applyFont="1" applyFill="1" applyBorder="1" applyAlignment="1" applyProtection="1">
      <alignment horizontal="left" vertical="center"/>
      <protection locked="0"/>
    </xf>
    <xf numFmtId="0" fontId="28" fillId="2" borderId="18" xfId="0" applyFont="1" applyFill="1" applyBorder="1" applyAlignment="1">
      <alignment vertical="center"/>
    </xf>
    <xf numFmtId="0" fontId="34" fillId="2" borderId="1" xfId="0" applyFont="1" applyFill="1" applyBorder="1" applyAlignment="1">
      <alignment horizontal="center" vertical="center"/>
    </xf>
    <xf numFmtId="0" fontId="32" fillId="2" borderId="1" xfId="0" applyFont="1" applyFill="1" applyBorder="1" applyAlignment="1">
      <alignment vertical="center"/>
    </xf>
    <xf numFmtId="1" fontId="33" fillId="2" borderId="1" xfId="0" applyNumberFormat="1" applyFont="1" applyFill="1" applyBorder="1" applyAlignment="1" applyProtection="1">
      <alignment horizontal="center" vertical="center"/>
      <protection locked="0"/>
    </xf>
    <xf numFmtId="0" fontId="33" fillId="2" borderId="1" xfId="0" applyNumberFormat="1" applyFont="1" applyFill="1" applyBorder="1" applyAlignment="1" applyProtection="1">
      <alignment horizontal="center" vertical="center"/>
      <protection locked="0"/>
    </xf>
    <xf numFmtId="0" fontId="35" fillId="2" borderId="1" xfId="0" applyFont="1" applyFill="1" applyBorder="1" applyAlignment="1">
      <alignment vertical="center"/>
    </xf>
    <xf numFmtId="0" fontId="36" fillId="2" borderId="1" xfId="0" applyFont="1" applyFill="1" applyBorder="1" applyAlignment="1">
      <alignment horizontal="center" vertical="center"/>
    </xf>
    <xf numFmtId="0" fontId="28" fillId="2" borderId="1" xfId="0" applyFont="1" applyFill="1" applyBorder="1" applyAlignment="1">
      <alignment horizontal="left" vertical="center"/>
    </xf>
    <xf numFmtId="0" fontId="28" fillId="2" borderId="8" xfId="0" applyFont="1" applyFill="1" applyBorder="1" applyAlignment="1">
      <alignment vertical="center"/>
    </xf>
    <xf numFmtId="0" fontId="28" fillId="0" borderId="8" xfId="0" applyFont="1" applyFill="1" applyBorder="1" applyAlignment="1">
      <alignment vertical="center"/>
    </xf>
    <xf numFmtId="0" fontId="28" fillId="2" borderId="0" xfId="0" applyFont="1" applyFill="1" applyAlignment="1">
      <alignment vertical="center"/>
    </xf>
    <xf numFmtId="0" fontId="32" fillId="2" borderId="1" xfId="0" applyFont="1" applyFill="1" applyBorder="1" applyAlignment="1">
      <alignment horizontal="distributed" vertical="center"/>
    </xf>
    <xf numFmtId="0" fontId="4" fillId="0" borderId="0" xfId="905" applyFont="1" applyFill="1" applyBorder="1" applyAlignment="1"/>
    <xf numFmtId="0" fontId="11" fillId="2" borderId="0" xfId="0" applyFont="1" applyFill="1" applyBorder="1" applyAlignment="1">
      <alignment horizontal="center" vertical="center"/>
    </xf>
    <xf numFmtId="0" fontId="4" fillId="0" borderId="0" xfId="0" applyFont="1" applyBorder="1" applyAlignment="1"/>
    <xf numFmtId="0" fontId="4" fillId="0" borderId="0" xfId="905" applyFont="1" applyFill="1"/>
    <xf numFmtId="0" fontId="4" fillId="0" borderId="0" xfId="905" applyFont="1" applyFill="1" applyAlignment="1">
      <alignment horizontal="center" vertical="center"/>
    </xf>
    <xf numFmtId="0" fontId="37" fillId="0" borderId="0" xfId="905" applyFont="1" applyFill="1" applyAlignment="1">
      <alignment horizontal="center" vertical="center" wrapText="1"/>
    </xf>
    <xf numFmtId="0" fontId="38" fillId="0" borderId="0" xfId="905" applyFont="1" applyFill="1" applyAlignment="1">
      <alignment horizontal="center" vertical="center" wrapText="1"/>
    </xf>
    <xf numFmtId="251" fontId="4" fillId="0" borderId="0" xfId="905" applyNumberFormat="1" applyFont="1" applyFill="1" applyAlignment="1">
      <alignment horizontal="center" vertical="center"/>
    </xf>
    <xf numFmtId="243" fontId="1" fillId="0" borderId="19" xfId="0" applyNumberFormat="1" applyFont="1" applyFill="1" applyBorder="1" applyAlignment="1">
      <alignment horizontal="center" vertical="center"/>
    </xf>
    <xf numFmtId="243" fontId="1" fillId="0" borderId="19" xfId="0" applyNumberFormat="1" applyFont="1" applyFill="1" applyBorder="1" applyAlignment="1">
      <alignment horizontal="center" vertical="center" wrapText="1"/>
    </xf>
    <xf numFmtId="243" fontId="39" fillId="0" borderId="1" xfId="0" applyNumberFormat="1" applyFont="1" applyFill="1" applyBorder="1" applyAlignment="1">
      <alignment horizontal="left" vertical="center"/>
    </xf>
    <xf numFmtId="243" fontId="1"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horizontal="left" vertical="center" wrapText="1"/>
    </xf>
    <xf numFmtId="0" fontId="37" fillId="0" borderId="0" xfId="905" applyFont="1" applyFill="1" applyAlignment="1">
      <alignment horizontal="center"/>
    </xf>
    <xf numFmtId="0" fontId="38" fillId="0" borderId="0" xfId="905" applyFont="1" applyFill="1" applyAlignment="1">
      <alignment horizontal="center" vertical="center"/>
    </xf>
    <xf numFmtId="0" fontId="40" fillId="0" borderId="0" xfId="605" applyFont="1" applyFill="1" applyAlignment="1"/>
    <xf numFmtId="0" fontId="41" fillId="0" borderId="0" xfId="605" applyNumberFormat="1" applyFont="1" applyFill="1" applyAlignment="1" applyProtection="1">
      <alignment horizontal="center" vertical="center"/>
    </xf>
    <xf numFmtId="0" fontId="42" fillId="0" borderId="0" xfId="605" applyNumberFormat="1" applyFont="1" applyFill="1" applyAlignment="1" applyProtection="1">
      <alignment horizontal="center" vertical="center"/>
    </xf>
    <xf numFmtId="0" fontId="20" fillId="0" borderId="0" xfId="605" applyFont="1" applyFill="1" applyAlignment="1">
      <alignment vertical="center"/>
    </xf>
    <xf numFmtId="0" fontId="43" fillId="0" borderId="1" xfId="605" applyNumberFormat="1" applyFont="1" applyFill="1" applyBorder="1" applyAlignment="1" applyProtection="1">
      <alignment horizontal="center" vertical="center"/>
    </xf>
    <xf numFmtId="0" fontId="21" fillId="0" borderId="0" xfId="605" applyFont="1" applyFill="1" applyAlignment="1">
      <alignment vertical="center"/>
    </xf>
    <xf numFmtId="0" fontId="40" fillId="0" borderId="1" xfId="605" applyNumberFormat="1" applyFont="1" applyFill="1" applyBorder="1" applyAlignment="1" applyProtection="1">
      <alignment horizontal="left" vertical="center"/>
    </xf>
    <xf numFmtId="0" fontId="21" fillId="0" borderId="1" xfId="605" applyFont="1" applyFill="1" applyBorder="1" applyAlignment="1">
      <alignment vertical="center" wrapText="1"/>
    </xf>
    <xf numFmtId="0" fontId="40" fillId="0" borderId="1" xfId="605" applyNumberFormat="1" applyFont="1" applyFill="1" applyBorder="1" applyAlignment="1" applyProtection="1">
      <alignment horizontal="center" vertical="center"/>
    </xf>
    <xf numFmtId="0" fontId="21" fillId="0" borderId="0" xfId="605" applyNumberFormat="1" applyFont="1" applyFill="1" applyBorder="1" applyAlignment="1" applyProtection="1">
      <alignment vertical="center"/>
    </xf>
  </cellXfs>
  <cellStyles count="906">
    <cellStyle name="常规" xfId="0" builtinId="0"/>
    <cellStyle name="差_gdp" xfId="1"/>
    <cellStyle name="货币[0]" xfId="2" builtinId="7"/>
    <cellStyle name="40% - 强调文字颜色 4 2 4 2 2 3" xfId="3"/>
    <cellStyle name="输出 2 3 6" xfId="4"/>
    <cellStyle name="20% - 强调文字颜色 2 3 3 2 10" xfId="5"/>
    <cellStyle name="输入 10 2 2 2 3 2" xfId="6"/>
    <cellStyle name="20% - 强调文字颜色 6 3 20" xfId="7"/>
    <cellStyle name="计算 3 2 4 2 2 3" xfId="8"/>
    <cellStyle name="20% - 强调文字颜色 2 3 6" xfId="9"/>
    <cellStyle name="货币" xfId="10" builtinId="4"/>
    <cellStyle name="标题 5 3 10" xfId="11"/>
    <cellStyle name="注释 3 5 3 3 4" xfId="12"/>
    <cellStyle name="Note 5 2 5 2" xfId="13"/>
    <cellStyle name="40% - Accent2 2 4" xfId="14"/>
    <cellStyle name="Accent5 2 2 5" xfId="15"/>
    <cellStyle name="输入 2 6 2 2 4" xfId="16"/>
    <cellStyle name="20% - 强调文字颜色 6 2 12" xfId="17"/>
    <cellStyle name="汇总 8 2 5 2 5" xfId="18"/>
    <cellStyle name="输出 3 2 3 3" xfId="19"/>
    <cellStyle name="输入" xfId="20" builtinId="20"/>
    <cellStyle name="?…????è [0.00]_Region Orders (2)" xfId="21"/>
    <cellStyle name="40% - 强调文字颜色 2 3 4 8" xfId="22"/>
    <cellStyle name="20% - 强调文字颜色 3" xfId="23" builtinId="38"/>
    <cellStyle name="args.style" xfId="24"/>
    <cellStyle name="Normal - Style1 17" xfId="25"/>
    <cellStyle name="差_2006年水利统计指标统计表_财力性转移支付2010年预算参考数 4 2 2" xfId="26"/>
    <cellStyle name="Accent4 - 40% 3 3" xfId="27"/>
    <cellStyle name="_表1汇总表 3 2 3" xfId="28"/>
    <cellStyle name="千位分隔[0]" xfId="29" builtinId="6"/>
    <cellStyle name="好_1_财力性转移支付2010年预算参考数_12.25-发教育厅-2016年高职生均年初预算控制数分配表" xfId="30"/>
    <cellStyle name="20% - 强调文字颜色 1 3 3 2 17" xfId="31"/>
    <cellStyle name="Accent2 - 40%" xfId="32"/>
    <cellStyle name="40% - 强调文字颜色 2 2 3 2 2" xfId="33"/>
    <cellStyle name="?鹎%U龡&amp;H齲_x0001_C铣_x0014__x0007__x0001__x0001_ 3" xfId="34"/>
    <cellStyle name="40% - 强调文字颜色 3" xfId="35" builtinId="39"/>
    <cellStyle name="40% - 强调文字颜色 3 3 3 2" xfId="36"/>
    <cellStyle name="差_12滨州 4" xfId="37"/>
    <cellStyle name="20% - 輔色4" xfId="38"/>
    <cellStyle name="Calc Percent (1)" xfId="39"/>
    <cellStyle name="40% - 强调文字颜色 4 3 4" xfId="40"/>
    <cellStyle name="Calculation 3 2 2 2 2" xfId="41"/>
    <cellStyle name="?…????è_Region Orders (2)" xfId="42"/>
    <cellStyle name="40% - 輔色2" xfId="43"/>
    <cellStyle name="差" xfId="44" builtinId="27"/>
    <cellStyle name="Input [yellow] 2 6 2" xfId="45"/>
    <cellStyle name="强调文字颜色 3 2 3 10" xfId="46"/>
    <cellStyle name="好_合并" xfId="47"/>
    <cellStyle name="20% - 强调文字颜色 4 2 4 2 2 7" xfId="48"/>
    <cellStyle name="千位分隔" xfId="49" builtinId="3"/>
    <cellStyle name="差_05潍坊 5 4" xfId="50"/>
    <cellStyle name="20% - 强调文字颜色 3 2 4 3 9" xfId="51"/>
    <cellStyle name="60% - 强调文字颜色 3" xfId="52" builtinId="40"/>
    <cellStyle name="超链接" xfId="53" builtinId="8"/>
    <cellStyle name="Accent2 - 60% 4 2 2" xfId="54"/>
    <cellStyle name="百分比" xfId="55" builtinId="5"/>
    <cellStyle name="强调文字颜色 3 2 19" xfId="56"/>
    <cellStyle name="差_07临沂 2 4" xfId="57"/>
    <cellStyle name="Accent4 - 40% 2 2 4" xfId="58"/>
    <cellStyle name="40% - 强调文字颜色 3 2 4 3 10" xfId="59"/>
    <cellStyle name="_2006年综合经营计划表（城北支行版5）" xfId="60"/>
    <cellStyle name="差_2006年30云南 3 2 2" xfId="61"/>
    <cellStyle name="已访问的超链接" xfId="62" builtinId="9"/>
    <cellStyle name="20% - Accent6 3 2 2" xfId="63"/>
    <cellStyle name="强调文字颜色 2 2 4 2 17" xfId="64"/>
    <cellStyle name="輸入 3 5 2" xfId="65"/>
    <cellStyle name="20% - 强调文字颜色 3 3 22" xfId="66"/>
    <cellStyle name="Border 5" xfId="67"/>
    <cellStyle name="60% - 强调文字颜色 2 3" xfId="68"/>
    <cellStyle name="注释" xfId="69" builtinId="10"/>
    <cellStyle name="60% - 强调文字颜色 5 3 4 18" xfId="70"/>
    <cellStyle name="PrePop Units (1)" xfId="71"/>
    <cellStyle name="60% - 强调文字颜色 2" xfId="72" builtinId="36"/>
    <cellStyle name="标题 4" xfId="73" builtinId="19"/>
    <cellStyle name="警告文本" xfId="74" builtinId="11"/>
    <cellStyle name="汇总 2 4 2 3 6" xfId="75"/>
    <cellStyle name="40% - 强调文字颜色 3 3 20" xfId="76"/>
    <cellStyle name="标题" xfId="77" builtinId="15"/>
    <cellStyle name="强调文字颜色 6 2 4 2 17" xfId="78"/>
    <cellStyle name="40% - 强调文字颜色 1 3 3 14" xfId="79"/>
    <cellStyle name="强调文字颜色 2 2 2 2 15" xfId="80"/>
    <cellStyle name="60% - 强调文字颜色 3 2 4 3 2" xfId="81"/>
    <cellStyle name="输出 2 2 8 6" xfId="82"/>
    <cellStyle name="20% - 强调文字颜色 1 3 20" xfId="83"/>
    <cellStyle name="解释性文本" xfId="84" builtinId="53"/>
    <cellStyle name="表标题 3 2 3" xfId="85"/>
    <cellStyle name="强调文字颜色 2 3 4 10" xfId="86"/>
    <cellStyle name="检查单元格 3 3 13" xfId="87"/>
    <cellStyle name="20% - 强调文字颜色 2 3 2 2 2" xfId="88"/>
    <cellStyle name="标题 1" xfId="89" builtinId="16"/>
    <cellStyle name="好_34青海_财力性转移支付2010年预算参考数_隋心对账单定稿0514" xfId="90"/>
    <cellStyle name="差_汇总_财力性转移支付2010年预算参考数_合并" xfId="91"/>
    <cellStyle name="計算方式 3 6" xfId="92"/>
    <cellStyle name="20% - 强调文字颜色 5 2 22" xfId="93"/>
    <cellStyle name="0%" xfId="94"/>
    <cellStyle name="标题 2" xfId="95" builtinId="17"/>
    <cellStyle name="小数 2 5 3 2 2 4" xfId="96"/>
    <cellStyle name="差_成本差异系数_03_2010年各地区一般预算平衡表" xfId="97"/>
    <cellStyle name="Accent4 2 2" xfId="98"/>
    <cellStyle name="60% - 强调文字颜色 1" xfId="99" builtinId="32"/>
    <cellStyle name="汇总 3 3 6 2 2" xfId="100"/>
    <cellStyle name="标题 3" xfId="101" builtinId="18"/>
    <cellStyle name="好_2006年34青海_12.25-发教育厅-2016年高职生均年初预算控制数分配表" xfId="102"/>
    <cellStyle name="_4、“三个一”年度行动计划" xfId="103"/>
    <cellStyle name="60% - 强调文字颜色 4" xfId="104" builtinId="44"/>
    <cellStyle name="60% - 强调文字颜色 2 2 22" xfId="105"/>
    <cellStyle name="计算 2 4 7" xfId="106"/>
    <cellStyle name="输出" xfId="107" builtinId="21"/>
    <cellStyle name="计算" xfId="108" builtinId="22"/>
    <cellStyle name="标题 1 2 2 4" xfId="109"/>
    <cellStyle name="20% - 强调文字颜色 1 4 3" xfId="110"/>
    <cellStyle name="常规 23 4 2 2" xfId="111"/>
    <cellStyle name="_ET_STYLE_NoName_00__县公司" xfId="112"/>
    <cellStyle name="检查单元格" xfId="113" builtinId="23"/>
    <cellStyle name="汇总 2 2 4 4 2 3 2" xfId="114"/>
    <cellStyle name="Accent5 - 20% 4 6" xfId="115"/>
    <cellStyle name="20% - 强调文字颜色 6" xfId="116" builtinId="50"/>
    <cellStyle name="Currency [0]" xfId="117"/>
    <cellStyle name="千位分隔 6 3" xfId="118"/>
    <cellStyle name="_1123试算平衡表（模板）（马雪泉）" xfId="119"/>
    <cellStyle name="强调文字颜色 2" xfId="120" builtinId="33"/>
    <cellStyle name="40% - 强调文字颜色 4 2 3 3" xfId="121"/>
    <cellStyle name="链接单元格" xfId="122" builtinId="24"/>
    <cellStyle name="差_530623_2006年县级财政报表附表 4" xfId="123"/>
    <cellStyle name="计算 3 4 13" xfId="124"/>
    <cellStyle name="警告文本 4 2 19" xfId="125"/>
    <cellStyle name="20% - 强调文字颜色 6 3 5" xfId="126"/>
    <cellStyle name="20% - 强调文字颜色 5 3 4 11" xfId="127"/>
    <cellStyle name="40% - 强调文字颜色 3 2 4_2017年人大参阅资料（代表大会-定）1.14" xfId="128"/>
    <cellStyle name="60% - 强调文字颜色 4 2 3" xfId="129"/>
    <cellStyle name="_00  2011年考核表" xfId="130"/>
    <cellStyle name="汇总" xfId="131" builtinId="25"/>
    <cellStyle name="Grey 7" xfId="132"/>
    <cellStyle name="差_Book2" xfId="133"/>
    <cellStyle name="标题 6 3 14" xfId="134"/>
    <cellStyle name="好" xfId="135" builtinId="26"/>
    <cellStyle name="_Book1_5" xfId="136"/>
    <cellStyle name="20% - 强调文字颜色 4 2 2 6" xfId="137"/>
    <cellStyle name="no dec 11" xfId="138"/>
    <cellStyle name="标题 2 3 2 18" xfId="139"/>
    <cellStyle name="适中" xfId="140" builtinId="28"/>
    <cellStyle name="Dollar (zero dec) 2 2" xfId="141"/>
    <cellStyle name="Prefilled 2 2 2 4 2" xfId="142"/>
    <cellStyle name="40% - 强调文字颜色 6 15" xfId="143"/>
    <cellStyle name="20% - 强调文字颜色 5" xfId="144" builtinId="46"/>
    <cellStyle name="强调文字颜色 1" xfId="145" builtinId="29"/>
    <cellStyle name="_2007年上半年全国地方级和部分城市收支情况 4" xfId="146"/>
    <cellStyle name="警告文字" xfId="147"/>
    <cellStyle name="20% - 强调文字颜色 1" xfId="148" builtinId="30"/>
    <cellStyle name="40% - 强调文字颜色 1" xfId="149" builtinId="31"/>
    <cellStyle name="20% - 輔色2" xfId="150"/>
    <cellStyle name="常规 85 2" xfId="151"/>
    <cellStyle name="0.0%" xfId="152"/>
    <cellStyle name="20% - 强调文字颜色 2" xfId="153" builtinId="34"/>
    <cellStyle name="40% - 强调文字颜色 2" xfId="154" builtinId="35"/>
    <cellStyle name="20% - 輔色3" xfId="155"/>
    <cellStyle name="60% - 强调文字颜色 4 7_四队计价2011-6" xfId="156"/>
    <cellStyle name="40% - Accent4 3 2 3" xfId="157"/>
    <cellStyle name="20% - 强调文字颜色 2 3 4 6" xfId="158"/>
    <cellStyle name="强调文字颜色 3" xfId="159" builtinId="37"/>
    <cellStyle name="强调文字颜色 4" xfId="160" builtinId="41"/>
    <cellStyle name="20% - 强调文字颜色 4" xfId="161" builtinId="42"/>
    <cellStyle name="数字 5 2 2 3 2" xfId="162"/>
    <cellStyle name="40% - 强调文字颜色 4" xfId="163" builtinId="43"/>
    <cellStyle name="20% - 輔色5" xfId="164"/>
    <cellStyle name="20% - 着色 1" xfId="165"/>
    <cellStyle name="强调文字颜色 6 2 2 8" xfId="166"/>
    <cellStyle name="40% - 强调文字颜色 3 2_2017年人大参阅资料（代表大会-定）1.14" xfId="167"/>
    <cellStyle name="强调文字颜色 5" xfId="168" builtinId="45"/>
    <cellStyle name="百分比 3 2 3 2" xfId="169"/>
    <cellStyle name="40% - 强调文字颜色 5" xfId="170" builtinId="47"/>
    <cellStyle name="20% - 輔色6" xfId="171"/>
    <cellStyle name="60% - 强调文字颜色 5" xfId="172" builtinId="48"/>
    <cellStyle name="强调文字颜色 6" xfId="173" builtinId="49"/>
    <cellStyle name="20% - 着色 3" xfId="174"/>
    <cellStyle name="1" xfId="175"/>
    <cellStyle name="だ[0]_PLDT" xfId="176"/>
    <cellStyle name="好 3 14" xfId="177"/>
    <cellStyle name="40% - 强调文字颜色 6" xfId="178" builtinId="51"/>
    <cellStyle name="差_12滨州 7" xfId="179"/>
    <cellStyle name="适中 8 2" xfId="180"/>
    <cellStyle name="60% - 强调文字颜色 6" xfId="181" builtinId="52"/>
    <cellStyle name="60% - 强调文字颜色 6 3 3 2 14" xfId="182"/>
    <cellStyle name="Accent1 7 2" xfId="183"/>
    <cellStyle name="40% - 强调文字颜色 2 6" xfId="184"/>
    <cellStyle name="MS Sans Serif 4 2" xfId="185"/>
    <cellStyle name="20% - 强调文字颜色 3 2 4_2017年人大参阅资料（代表大会-定）1.14" xfId="186"/>
    <cellStyle name="20% - 强调文字颜色 3 3 4 9" xfId="187"/>
    <cellStyle name="Input [yellow] 4 2 2 2 2 4" xfId="188"/>
    <cellStyle name=" 1 4" xfId="189"/>
    <cellStyle name="category" xfId="190"/>
    <cellStyle name="40% - 着色 2 4" xfId="191"/>
    <cellStyle name="60% - 强调文字颜色 4 3 2 12" xfId="192"/>
    <cellStyle name="Normal - Style1 5" xfId="193"/>
    <cellStyle name="60% - 强调文字颜色 1 2 3 2" xfId="194"/>
    <cellStyle name="差_2008年支出核定 5 2" xfId="195"/>
    <cellStyle name="?? [0.00]_Analysis of Loans" xfId="196"/>
    <cellStyle name="_中小表1 2" xfId="197"/>
    <cellStyle name="20% - 强调文字颜色 4 3 2 8" xfId="198"/>
    <cellStyle name="?? [0]" xfId="199"/>
    <cellStyle name="40% - 强调文字颜色 5 3 21" xfId="200"/>
    <cellStyle name="60% - 强调文字颜色 6 2 4 10" xfId="201"/>
    <cellStyle name="强调文字颜色 5 2 5 10" xfId="202"/>
    <cellStyle name="Comma  - Style7" xfId="203"/>
    <cellStyle name="??_x0011_?_x0010_?" xfId="204"/>
    <cellStyle name="Header2 2 4 5 5" xfId="205"/>
    <cellStyle name="60% - 强调文字颜色 5 10" xfId="206"/>
    <cellStyle name="PSHeading 2 2" xfId="207"/>
    <cellStyle name="style2" xfId="208"/>
    <cellStyle name="Percent[2]" xfId="209"/>
    <cellStyle name="???? [0.00]_Analysis of Loans" xfId="210"/>
    <cellStyle name="差_530623_2006年县级财政报表附表 2 2" xfId="211"/>
    <cellStyle name="????_Analysis of Loans" xfId="212"/>
    <cellStyle name="{Z'0000(1 dec)}" xfId="213"/>
    <cellStyle name="?鹎%U龡&amp;H?_x0008__x001c__x001c_?_x0007__x0001__x0001_ 2" xfId="214"/>
    <cellStyle name="Title 4 2" xfId="215"/>
    <cellStyle name="40% - Accent2 6" xfId="216"/>
    <cellStyle name="强调文字颜色 4 2 4 2 3" xfId="217"/>
    <cellStyle name="输出 3 2 14" xfId="218"/>
    <cellStyle name="Good 4 2" xfId="219"/>
    <cellStyle name="60% - 强调文字颜色 5 3 2 8" xfId="220"/>
    <cellStyle name="标题 1 3 20" xfId="221"/>
    <cellStyle name="@_text" xfId="222"/>
    <cellStyle name="_Book1_1 3" xfId="223"/>
    <cellStyle name="Followed Hyperlink_8-邢台折~3" xfId="224"/>
    <cellStyle name="Accent2 - 60% 4 2 5" xfId="225"/>
    <cellStyle name="60% - Accent4 2 2 3" xfId="226"/>
    <cellStyle name="标题 3 21" xfId="227"/>
    <cellStyle name="20% - 强调文字颜色 4 3_2017年人大参阅资料（代表大会-定）1.14" xfId="228"/>
    <cellStyle name="60% - 强调文字颜色 4 3 4 2" xfId="229"/>
    <cellStyle name="百分比 4 6" xfId="230"/>
    <cellStyle name="Accent1 - 60% 3" xfId="231"/>
    <cellStyle name="_norma1_2007年上半年我市、全国、辽宁省、15城市财政收支情况表－政府全会用 3" xfId="232"/>
    <cellStyle name="60% - 强调文字颜色 2 3 2 11" xfId="233"/>
    <cellStyle name="标题 1 2 4 13" xfId="234"/>
    <cellStyle name="警告文本 7" xfId="235"/>
    <cellStyle name="Output Amounts" xfId="236"/>
    <cellStyle name="Explanatory Text 2 6" xfId="237"/>
    <cellStyle name="常规 5 10" xfId="238"/>
    <cellStyle name="Accent4 7 2" xfId="239"/>
    <cellStyle name="_00  2011年考核表 2" xfId="240"/>
    <cellStyle name="差_城建部门 2" xfId="241"/>
    <cellStyle name="40% - Accent5 3 2 3" xfId="242"/>
    <cellStyle name="好_汇总-县级财政报表附表 6" xfId="243"/>
    <cellStyle name="_中小表2 3" xfId="244"/>
    <cellStyle name="60% - 强调文字颜色 3 3 4 2" xfId="245"/>
    <cellStyle name="差_03昭通 2 4" xfId="246"/>
    <cellStyle name="_14新宾 3" xfId="247"/>
    <cellStyle name="常规 4 3 6" xfId="248"/>
    <cellStyle name="40% - 强调文字颜色 6 2 2 4" xfId="249"/>
    <cellStyle name="輸出 2 3 2" xfId="250"/>
    <cellStyle name="entry box 2 2 4 2" xfId="251"/>
    <cellStyle name="强调 2 4" xfId="252"/>
    <cellStyle name="差_11大理_财力性转移支付2010年预算参考数 5 2" xfId="253"/>
    <cellStyle name="40% - 强调文字颜色 5 2 2 5" xfId="254"/>
    <cellStyle name="Total 3 2" xfId="255"/>
    <cellStyle name="好_行政(燃修费)_民生政策最低支出需求_财力性转移支付2010年预算参考数 3" xfId="256"/>
    <cellStyle name="常规 16 2 5" xfId="257"/>
    <cellStyle name="常规 21 2 5" xfId="258"/>
    <cellStyle name="Warning Text 3 2 4" xfId="259"/>
    <cellStyle name="强调文字颜色 4 3 4 8" xfId="260"/>
    <cellStyle name="好_前期试验费用 8_四队计价2011-6" xfId="261"/>
    <cellStyle name="Accent1 - 40% 2 3" xfId="262"/>
    <cellStyle name="_2005年1月报人大材料（非附表" xfId="263"/>
    <cellStyle name="20% - 强调文字颜色 3 3 3 17" xfId="264"/>
    <cellStyle name="解释性文本 3 2 11" xfId="265"/>
    <cellStyle name="60% - 强调文字颜色 6 4" xfId="266"/>
    <cellStyle name="20% - 强调文字颜色 2 2_2017年人大参阅资料（代表大会-定）1.14" xfId="267"/>
    <cellStyle name="常规 133" xfId="268"/>
    <cellStyle name="20% - Accent6 2 2 3" xfId="269"/>
    <cellStyle name="Accent1 5 5" xfId="270"/>
    <cellStyle name="标题 4 2 3 19" xfId="271"/>
    <cellStyle name="20% - 强调文字颜色 2 3" xfId="272"/>
    <cellStyle name="20% - 强调文字颜色 3 2 8" xfId="273"/>
    <cellStyle name="20% - 强调文字颜色 1 3 4 6" xfId="274"/>
    <cellStyle name="40% - Accent3 3 2 3" xfId="275"/>
    <cellStyle name="差_530629_2006年县级财政报表附表 3 2" xfId="276"/>
    <cellStyle name="强调文字颜色 5 3 2 2 5" xfId="277"/>
    <cellStyle name="后继超链接 5" xfId="278"/>
    <cellStyle name="货币[0] 2 8" xfId="279"/>
    <cellStyle name="20% - 强调文字颜色 1 2_2017年人大参阅资料（代表大会-定）1.14" xfId="280"/>
    <cellStyle name="per.style" xfId="281"/>
    <cellStyle name="{Month}" xfId="282"/>
    <cellStyle name="{Thousand [0]}" xfId="283"/>
    <cellStyle name="60% - 强调文字颜色 3 3 22" xfId="284"/>
    <cellStyle name="Accent4 - 40% 3" xfId="285"/>
    <cellStyle name="_Book1_3 2" xfId="286"/>
    <cellStyle name="_2006－2009年结余结转情况 4" xfId="287"/>
    <cellStyle name="S1-1" xfId="288"/>
    <cellStyle name="差_09黑龙江_财力性转移支付2010年预算参考数 5 2" xfId="289"/>
    <cellStyle name="60% - 强调文字颜色 4 3 2" xfId="290"/>
    <cellStyle name="60% - 强调文字颜色 6 3 24" xfId="291"/>
    <cellStyle name="Accent6 4 2 2" xfId="292"/>
    <cellStyle name="Accent3 - 40%" xfId="293"/>
    <cellStyle name="Accent3 - 40% 3 5" xfId="294"/>
    <cellStyle name="20% - 强调文字颜色 3 2_2017年人大参阅资料（代表大会-定）1.14" xfId="295"/>
    <cellStyle name="Accent5 - 60% 3 2" xfId="296"/>
    <cellStyle name="差_2015年高等教育教职工和学生情况" xfId="297"/>
    <cellStyle name="20% - 强调文字颜色 2 2 4_2017年人大参阅资料（代表大会-定）1.14" xfId="298"/>
    <cellStyle name="好 3 2 3" xfId="299"/>
    <cellStyle name="Accent6_12.25-发教育厅-2016年高职生均年初预算控制数分配表" xfId="300"/>
    <cellStyle name="常规 2 2 3 2" xfId="301"/>
    <cellStyle name="20% - 强调文字颜色 4 3 4 9" xfId="302"/>
    <cellStyle name="差_Book1_县公司 2" xfId="303"/>
    <cellStyle name="Currency [0] 6" xfId="304"/>
    <cellStyle name="20% - 强调文字颜色 5 3 4 2" xfId="305"/>
    <cellStyle name="60% - 强调文字颜色 2 2 4 3" xfId="306"/>
    <cellStyle name="60% - 强调文字颜色 3 3 5" xfId="307"/>
    <cellStyle name="链接单元格 2 15" xfId="308"/>
    <cellStyle name="常规 13 2_Book1" xfId="309"/>
    <cellStyle name="Heading 1 3 5" xfId="310"/>
    <cellStyle name="Heading 2 2 6" xfId="311"/>
    <cellStyle name="40% - 强调文字颜色 1 3 11" xfId="312"/>
    <cellStyle name="标题 2 4 2 15" xfId="313"/>
    <cellStyle name="40% - Accent6 2 2 3" xfId="314"/>
    <cellStyle name="20% - 强调文字颜色 6 3" xfId="315"/>
    <cellStyle name="差_发教育厅工资晋级预发第三步津补贴" xfId="316"/>
    <cellStyle name="_4月表 3" xfId="317"/>
    <cellStyle name="Subtotal" xfId="318"/>
    <cellStyle name="差_（20120229）新增报表表样 3 2 3" xfId="319"/>
    <cellStyle name="常规 2 2 14" xfId="320"/>
    <cellStyle name="40% - 强调文字颜色 1 3_2017年人大参阅资料（代表大会-定）1.14" xfId="321"/>
    <cellStyle name="F5" xfId="322"/>
    <cellStyle name="Calc Percent (2)" xfId="323"/>
    <cellStyle name="20% - 强调文字颜色 3 3 4" xfId="324"/>
    <cellStyle name="好_汇总-县级财政报表附表" xfId="325"/>
    <cellStyle name="着色 5 4" xfId="326"/>
    <cellStyle name="强调文字颜色 1 3 3 14" xfId="327"/>
    <cellStyle name="20% - 强调文字颜色 3 3 4 2" xfId="328"/>
    <cellStyle name="Accent3 - 20% 8" xfId="329"/>
    <cellStyle name="注释 3 4 16" xfId="330"/>
    <cellStyle name="20% - 强调文字颜色 2 3 2 20" xfId="331"/>
    <cellStyle name="40% - 强调文字颜色 1 3 2 5" xfId="332"/>
    <cellStyle name="Enter Units (2)" xfId="333"/>
    <cellStyle name="标题 3 2 5" xfId="334"/>
    <cellStyle name="Currency\[0]" xfId="335"/>
    <cellStyle name="归盒啦_95" xfId="336"/>
    <cellStyle name="标题 3 3_2017年人大参阅资料（代表大会-定）1.14" xfId="337"/>
    <cellStyle name="差_2006年33甘肃 3 2 4" xfId="338"/>
    <cellStyle name="Accent4 - 40% 6" xfId="339"/>
    <cellStyle name="20% - 强调文字颜色 5 3 2 5" xfId="340"/>
    <cellStyle name="20% - Accent5 2 2 5" xfId="341"/>
    <cellStyle name="好_2006年分析表 2" xfId="342"/>
    <cellStyle name="解释性文本 2 2 14" xfId="343"/>
    <cellStyle name="好_Book1_1_Book1 2" xfId="344"/>
    <cellStyle name="千位分隔[0] 8" xfId="345"/>
    <cellStyle name="Accent6 8 2" xfId="346"/>
    <cellStyle name="标题 2 2 8" xfId="347"/>
    <cellStyle name="PSSpacer" xfId="348"/>
    <cellStyle name="Accent4 - 60% 3" xfId="349"/>
    <cellStyle name="60% - 强调文字颜色 5 3 4 2" xfId="350"/>
    <cellStyle name="差_05潍坊 4 2" xfId="351"/>
    <cellStyle name="标题 1 2 2 16" xfId="352"/>
    <cellStyle name="40% - Accent1 2 4" xfId="353"/>
    <cellStyle name="wrap" xfId="354"/>
    <cellStyle name="千位分隔 6" xfId="355"/>
    <cellStyle name="常规 31 2 2" xfId="356"/>
    <cellStyle name="Neutral 2 2 3" xfId="357"/>
    <cellStyle name="Accent6 - 40% 3 2 2" xfId="358"/>
    <cellStyle name="Comma,0" xfId="359"/>
    <cellStyle name="no dec 2 4" xfId="360"/>
    <cellStyle name="40% - 强调文字颜色 2 3 2 4" xfId="361"/>
    <cellStyle name="百分比 2 2 5 2" xfId="362"/>
    <cellStyle name="60% - Accent3 5" xfId="363"/>
    <cellStyle name="60% - 强调文字颜色 6 3 4 4" xfId="364"/>
    <cellStyle name="60% - 輔色4 2" xfId="365"/>
    <cellStyle name="40% - 强调文字颜色 6 3 2 6" xfId="366"/>
    <cellStyle name="20% - 强调文字颜色 6 3 4 2" xfId="367"/>
    <cellStyle name="Input Cells" xfId="368"/>
    <cellStyle name="Heading 2 3 2 2" xfId="369"/>
    <cellStyle name="Accent5 8 2" xfId="370"/>
    <cellStyle name="20% - 强调文字颜色 5 3 5 2" xfId="371"/>
    <cellStyle name="40% - 輔色6" xfId="372"/>
    <cellStyle name="好_30云南 4" xfId="373"/>
    <cellStyle name="Accent3 2 2 2" xfId="374"/>
    <cellStyle name="标题 3 3 5" xfId="375"/>
    <cellStyle name="Accent5 - 40% 4" xfId="376"/>
    <cellStyle name="Accent6 4 5" xfId="377"/>
    <cellStyle name="千位分隔 31" xfId="378"/>
    <cellStyle name="强调文字颜色 1 3 2 2 18" xfId="379"/>
    <cellStyle name="千位分隔 2 5 2" xfId="380"/>
    <cellStyle name="Accent4 - 40% 3 2 2" xfId="381"/>
    <cellStyle name="标题 4 4 5" xfId="382"/>
    <cellStyle name="Accent5 - 20% 6" xfId="383"/>
    <cellStyle name="Accent3 - 60% 4" xfId="384"/>
    <cellStyle name="常规_西安" xfId="385"/>
    <cellStyle name="Neutral 4 2 2" xfId="386"/>
    <cellStyle name="货币 2_发文表-2015年资源枯竭城市转移支付资金安排表（定）" xfId="387"/>
    <cellStyle name="Accent6 - 20% 12" xfId="388"/>
    <cellStyle name="40% - 强调文字颜色 5 3 2 3" xfId="389"/>
    <cellStyle name="常规 2 81" xfId="390"/>
    <cellStyle name="20% - 强调文字颜色 4 2 3 5" xfId="391"/>
    <cellStyle name="Accent2 - 60% 3 4" xfId="392"/>
    <cellStyle name="差_副本73283696546880457822010-04-29 2" xfId="393"/>
    <cellStyle name="好_2008计算资料（8月5）_隋心对账单定稿0514" xfId="394"/>
    <cellStyle name="60% - 强调文字颜色 3 4 5" xfId="395"/>
    <cellStyle name="警告文本 3 16" xfId="396"/>
    <cellStyle name="Accent4 21" xfId="397"/>
    <cellStyle name="Accent4 16" xfId="398"/>
    <cellStyle name="40% - Accent3 4 2" xfId="399"/>
    <cellStyle name="60% - 輔色5 2" xfId="400"/>
    <cellStyle name="好_05潍坊 5" xfId="401"/>
    <cellStyle name="Accent1 - 40% 2 2 4" xfId="402"/>
    <cellStyle name="Percent_!!!GO" xfId="403"/>
    <cellStyle name="Currency$[2]" xfId="404"/>
    <cellStyle name="Accent3 - 60% 3 2 2" xfId="405"/>
    <cellStyle name="Accent3 - 60% 3 2 3" xfId="406"/>
    <cellStyle name="检查单元格 2 3 2 3" xfId="407"/>
    <cellStyle name="常规 2 2 7 4" xfId="408"/>
    <cellStyle name="差_城建部门 2 2" xfId="409"/>
    <cellStyle name="Accent2 - 20% 5" xfId="410"/>
    <cellStyle name="S1-0 2" xfId="411"/>
    <cellStyle name="资产 3 3" xfId="412"/>
    <cellStyle name="콤마 [0]_1.24분기 평가표 " xfId="413"/>
    <cellStyle name="60% - 强调文字颜色 1 19" xfId="414"/>
    <cellStyle name="常规 23_12.25-发教育厅-2016年高职生均年初预算控制数分配表" xfId="415"/>
    <cellStyle name="60% - Accent1 7" xfId="416"/>
    <cellStyle name="Accent4 2 2 5" xfId="417"/>
    <cellStyle name="40% - Accent5 3 2 2" xfId="418"/>
    <cellStyle name="20% - Accent5 2 2 2" xfId="419"/>
    <cellStyle name="20% - 强调文字颜色 5 3 2 2" xfId="420"/>
    <cellStyle name="标题 3 3 17" xfId="421"/>
    <cellStyle name="{Comma [0]}" xfId="422"/>
    <cellStyle name="Accent3 8" xfId="423"/>
    <cellStyle name="差_530629_2006年县级财政报表附表 4 2 2" xfId="424"/>
    <cellStyle name="{Comma}" xfId="425"/>
    <cellStyle name="{Date}" xfId="426"/>
    <cellStyle name="{Percent}" xfId="427"/>
    <cellStyle name="{Thousand}" xfId="428"/>
    <cellStyle name="Fixed 2" xfId="429"/>
    <cellStyle name="{Z'0000(4 dec)}" xfId="430"/>
    <cellStyle name="0,0_x000d__x000a_NA_x000d__x000a_ 3" xfId="431"/>
    <cellStyle name="Percent [2] 2 6" xfId="432"/>
    <cellStyle name="0.00%" xfId="433"/>
    <cellStyle name="20% - 强调文字颜色 1 3" xfId="434"/>
    <cellStyle name="霓付 [0]_ +Foil &amp; -FOIL &amp; PAPER" xfId="435"/>
    <cellStyle name="Calc Currency (0)_Book1" xfId="436"/>
    <cellStyle name="20% - 强调文字颜色 1 3 2 4" xfId="437"/>
    <cellStyle name="Accent5 - 60% 7" xfId="438"/>
    <cellStyle name="20% - 强调文字颜色 1 6" xfId="439"/>
    <cellStyle name="60% - Accent4 2 2 2" xfId="440"/>
    <cellStyle name="40% - 强调文字颜色 3 3 7" xfId="441"/>
    <cellStyle name="貨幣_SGV" xfId="442"/>
    <cellStyle name="Accent4 - 60% 4 4" xfId="443"/>
    <cellStyle name="20% - 强调文字颜色 2 3 2 4" xfId="444"/>
    <cellStyle name="40% - 强调文字颜色 3 2 6" xfId="445"/>
    <cellStyle name="20% - Accent3 2 2 2" xfId="446"/>
    <cellStyle name="20% - Accent3 2 2 3" xfId="447"/>
    <cellStyle name="20% - 强调文字颜色 3 3 2 4" xfId="448"/>
    <cellStyle name="检查单元格 3 13" xfId="449"/>
    <cellStyle name="20% - 强调文字颜色 4 3" xfId="450"/>
    <cellStyle name="20% - Accent4 2 2 2" xfId="451"/>
    <cellStyle name="Accent2 4 2" xfId="452"/>
    <cellStyle name="20% - 强调文字颜色 4 3 2 4" xfId="453"/>
    <cellStyle name="20% - 强调文字颜色 4 3 2 2 2" xfId="454"/>
    <cellStyle name="20% - Accent4 6" xfId="455"/>
    <cellStyle name="Accent6 4 2" xfId="456"/>
    <cellStyle name="20% - 强调文字颜色 5 4" xfId="457"/>
    <cellStyle name="20% - Accent5 4 2" xfId="458"/>
    <cellStyle name="差_05潍坊 5 2" xfId="459"/>
    <cellStyle name="20% - 强调文字颜色 6 3 2 4" xfId="460"/>
    <cellStyle name="60% - 强调文字颜色 4 2 2 4" xfId="461"/>
    <cellStyle name="콤마_1.24분기 평가표 " xfId="462"/>
    <cellStyle name="适中 3 2 10" xfId="463"/>
    <cellStyle name="标题 4 9 2" xfId="464"/>
    <cellStyle name="Accent2 - 60% 3 2" xfId="465"/>
    <cellStyle name="60% - Accent1 4 2" xfId="466"/>
    <cellStyle name="20% - 强调文字颜色 6 6" xfId="467"/>
    <cellStyle name="20% - 輔色1" xfId="468"/>
    <cellStyle name="好_05潍坊_华东" xfId="469"/>
    <cellStyle name="Accent6 - 40% 10" xfId="470"/>
    <cellStyle name="HEADER" xfId="471"/>
    <cellStyle name="Accent6 - 40% 12" xfId="472"/>
    <cellStyle name="Accent1 - 40% 5 2" xfId="473"/>
    <cellStyle name="Comma [0]" xfId="474"/>
    <cellStyle name="60% - 輔色3 2" xfId="475"/>
    <cellStyle name="style 2 3 2" xfId="476"/>
    <cellStyle name="Percent [2] 2 2" xfId="477"/>
    <cellStyle name="Accent3 - 60% 2 4" xfId="478"/>
    <cellStyle name="t_HVAC Equipment (3) 2" xfId="479"/>
    <cellStyle name="好_副本73283696546880457822010-04-29" xfId="480"/>
    <cellStyle name="Check Cell 2 2 2" xfId="481"/>
    <cellStyle name="Accent4 - 60% 2" xfId="482"/>
    <cellStyle name="Accent3" xfId="483"/>
    <cellStyle name="Accent5" xfId="484"/>
    <cellStyle name="Accent6" xfId="485"/>
    <cellStyle name="20% - 强调文字颜色 1 2 4_2017年人大参阅资料（代表大会-定）1.14" xfId="486"/>
    <cellStyle name="Accent2" xfId="487"/>
    <cellStyle name="60% - 輔色6 2" xfId="488"/>
    <cellStyle name="差_M01-2(州市补助收入) 4 2" xfId="489"/>
    <cellStyle name="60% - 强调文字颜色 6 3 4 2" xfId="490"/>
    <cellStyle name="Accent6 - 60% 7" xfId="491"/>
    <cellStyle name="20% - 强调文字颜色 1 3 2 2 2" xfId="492"/>
    <cellStyle name="60% - 着色 2 2 2" xfId="493"/>
    <cellStyle name="Date 2" xfId="494"/>
    <cellStyle name="强调文字颜色 1 3 8" xfId="495"/>
    <cellStyle name="Date 3" xfId="496"/>
    <cellStyle name="Accent1 2" xfId="497"/>
    <cellStyle name="40% - Accent6 3 2 2" xfId="498"/>
    <cellStyle name="常规 65 4" xfId="499"/>
    <cellStyle name="差 3 4 6" xfId="500"/>
    <cellStyle name="Comma [00]" xfId="501"/>
    <cellStyle name="常规 23 2 2" xfId="502"/>
    <cellStyle name="合計 3 4 2" xfId="503"/>
    <cellStyle name="百分比 10" xfId="504"/>
    <cellStyle name="Linked Cell 6" xfId="505"/>
    <cellStyle name="Accent1 9 2" xfId="506"/>
    <cellStyle name="常规_2017年县级预算表（公开）" xfId="507"/>
    <cellStyle name="标题 3 10" xfId="508"/>
    <cellStyle name="60% - 强调文字颜色 3 3_2017年人大参阅资料（代表大会-定）1.14" xfId="509"/>
    <cellStyle name="Calc Currency (0) 2 3" xfId="510"/>
    <cellStyle name="Normal - Style1 4" xfId="511"/>
    <cellStyle name="强调文字颜色 3 3 4 13" xfId="512"/>
    <cellStyle name="40% - 强调文字颜色 2 2 3_2017年人大参阅资料（代表大会-定）1.14" xfId="513"/>
    <cellStyle name="Milliers [0]_!!!GO" xfId="514"/>
    <cellStyle name="Comma_ SG&amp;A Bridge " xfId="515"/>
    <cellStyle name="no dec 4" xfId="516"/>
    <cellStyle name="パーセント_laroux" xfId="517"/>
    <cellStyle name="Moneda [0]_96 Risk" xfId="518"/>
    <cellStyle name="Currency [00]" xfId="519"/>
    <cellStyle name="Heading 3 6" xfId="520"/>
    <cellStyle name="好_03昭通" xfId="521"/>
    <cellStyle name="Percent [2] 2 3" xfId="522"/>
    <cellStyle name="未定义 2" xfId="523"/>
    <cellStyle name="40% - 强调文字颜色 4 2 4_2017年人大参阅资料（代表大会-定）1.14" xfId="524"/>
    <cellStyle name="60% - 强调文字颜色 3 3" xfId="525"/>
    <cellStyle name="砯刽 [0]_PLDT" xfId="526"/>
    <cellStyle name="Accent2 4 4" xfId="527"/>
    <cellStyle name="Accent2 4 5" xfId="528"/>
    <cellStyle name="Explanatory Text 2 2 2" xfId="529"/>
    <cellStyle name="20% - 强调文字颜色 5 2 3_2017年人大参阅资料（代表大会-定）1.14" xfId="530"/>
    <cellStyle name="常规 32 15" xfId="531"/>
    <cellStyle name="PSDate 2" xfId="532"/>
    <cellStyle name="Accent1 - 40%" xfId="533"/>
    <cellStyle name="no dec 5" xfId="534"/>
    <cellStyle name="Date 2 2" xfId="535"/>
    <cellStyle name="통화 [0]_1.24분기 평가표 " xfId="536"/>
    <cellStyle name="60% - 强调文字颜色 1 3 10" xfId="537"/>
    <cellStyle name="Currency1" xfId="538"/>
    <cellStyle name="3232" xfId="539"/>
    <cellStyle name="Header1 4" xfId="540"/>
    <cellStyle name="Accent1 - 60% 2" xfId="541"/>
    <cellStyle name="Currency [0] 5" xfId="542"/>
    <cellStyle name="标题 1 2 4 3" xfId="543"/>
    <cellStyle name="40% - 輔色3" xfId="544"/>
    <cellStyle name="常规_2012年预算公开分析表（26个部门财政拨款三公经费）" xfId="545"/>
    <cellStyle name="砯刽_PLDT" xfId="546"/>
    <cellStyle name="常规 4 2 5 3" xfId="547"/>
    <cellStyle name="标题 2 3 2 3" xfId="548"/>
    <cellStyle name="Input [yellow] 9" xfId="549"/>
    <cellStyle name="60% - 强调文字颜色 5 3" xfId="550"/>
    <cellStyle name="差_05潍坊" xfId="551"/>
    <cellStyle name="Currency$[0]" xfId="552"/>
    <cellStyle name="百分比 2 2 3 2" xfId="553"/>
    <cellStyle name="好_劳务费用清单（路基附属10-3）" xfId="554"/>
    <cellStyle name="强调文字颜色 2 7" xfId="555"/>
    <cellStyle name="40% - 强调文字颜色 3 3 2 3" xfId="556"/>
    <cellStyle name="PrePop Units (0)" xfId="557"/>
    <cellStyle name="Comma,1" xfId="558"/>
    <cellStyle name="Comma,2" xfId="559"/>
    <cellStyle name="超级链接 2" xfId="560"/>
    <cellStyle name="60% - Accent2 4 3" xfId="561"/>
    <cellStyle name="Accent4 - 60% 4 2" xfId="562"/>
    <cellStyle name="Accent1 - 40% 10" xfId="563"/>
    <cellStyle name="Accent1 - 40% 11" xfId="564"/>
    <cellStyle name="差_汇总-县级财政报表附表 2 4" xfId="565"/>
    <cellStyle name="Accent1 - 60% 4 6" xfId="566"/>
    <cellStyle name="Accent5 6 2 2" xfId="567"/>
    <cellStyle name="40% - 强调文字颜色 4 3 2 3" xfId="568"/>
    <cellStyle name="60% - 强调文字颜色 5 3_2017年人大参阅资料（代表大会-定）1.14" xfId="569"/>
    <cellStyle name="Accent6 - 40% 3 3" xfId="570"/>
    <cellStyle name="Accent6 - 40% 3 4" xfId="571"/>
    <cellStyle name="差_2006年全省财力计算表（中央、决算） 5 2" xfId="572"/>
    <cellStyle name="Accent6 - 60% 3 2 2" xfId="573"/>
    <cellStyle name="Accent6 - 60% 3 2 3" xfId="574"/>
    <cellStyle name="Thousands" xfId="575"/>
    <cellStyle name="好 2 5" xfId="576"/>
    <cellStyle name="40% - 强调文字颜色 5 4" xfId="577"/>
    <cellStyle name="差_2008计算资料（8月5）_合并" xfId="578"/>
    <cellStyle name="标题 2 2 4 2" xfId="579"/>
    <cellStyle name="强调文字颜色 3 10" xfId="580"/>
    <cellStyle name="Accent1 - 60% 4 2 2" xfId="581"/>
    <cellStyle name="常规 100 8" xfId="582"/>
    <cellStyle name="强调文字颜色 6 10" xfId="583"/>
    <cellStyle name="40% - 强调文字颜色 6 2_2017年人大参阅资料（代表大会-定）1.14" xfId="584"/>
    <cellStyle name="Dollar (zero dec) 5" xfId="585"/>
    <cellStyle name="Dollar (zero dec) 6" xfId="586"/>
    <cellStyle name="40% - 强调文字颜色 6 3 2 3" xfId="587"/>
    <cellStyle name="千位分隔 8 2" xfId="588"/>
    <cellStyle name="Linked Cells_Book1" xfId="589"/>
    <cellStyle name="Accent1 22" xfId="590"/>
    <cellStyle name="60% - 强调文字颜色 2 3 4 11" xfId="591"/>
    <cellStyle name="60% - Accent2 4 2" xfId="592"/>
    <cellStyle name="60% - Accent3 2 2 2" xfId="593"/>
    <cellStyle name="标题1" xfId="594"/>
    <cellStyle name="60% - Accent5 2 2 2" xfId="595"/>
    <cellStyle name="常规 2 10 2 5" xfId="596"/>
    <cellStyle name="60% - Accent6 2 2 2" xfId="597"/>
    <cellStyle name="60% - 輔色1" xfId="598"/>
    <cellStyle name="60% - 强调文字颜色 1 10" xfId="599"/>
    <cellStyle name="60% - 强调文字颜色 1 3" xfId="600"/>
    <cellStyle name="60% - 强调文字颜色 1 3 2 2 2" xfId="601"/>
    <cellStyle name="60% - 强调文字颜色 1 3 2 3" xfId="602"/>
    <cellStyle name="60% - 强调文字颜色 1 3 2 4" xfId="603"/>
    <cellStyle name="60% - 强调文字颜色 6 3" xfId="604"/>
    <cellStyle name="常规 7" xfId="605"/>
    <cellStyle name="60% - 强调文字颜色 1 3_2017年人大参阅资料（代表大会-定）1.14" xfId="606"/>
    <cellStyle name="标题 3 3 2 2 2" xfId="607"/>
    <cellStyle name="百分比 2 3 13" xfId="608"/>
    <cellStyle name="表标题 10" xfId="609"/>
    <cellStyle name="comma zerodec 2" xfId="610"/>
    <cellStyle name="comma zerodec 3" xfId="611"/>
    <cellStyle name="comma zerodec 4" xfId="612"/>
    <cellStyle name="S_93BF3CC6965FEFE0" xfId="613"/>
    <cellStyle name="差_（20120229）新增报表表样 3 2" xfId="614"/>
    <cellStyle name="检查单元格 7" xfId="615"/>
    <cellStyle name="60% - 强调文字颜色 2 3 2 2 2" xfId="616"/>
    <cellStyle name="60% - 强调文字颜色 2 3 2 4" xfId="617"/>
    <cellStyle name="60% - 强调文字颜色 4 3 5" xfId="618"/>
    <cellStyle name="60% - 强调文字颜色 2 3_2017年人大参阅资料（代表大会-定）1.14" xfId="619"/>
    <cellStyle name="Date Short" xfId="620"/>
    <cellStyle name="60% - 强调文字颜色 3 3 2 4" xfId="621"/>
    <cellStyle name="Non défini" xfId="622"/>
    <cellStyle name="Accent3 - 40% 6" xfId="623"/>
    <cellStyle name="60% - 强调文字颜色 3 4" xfId="624"/>
    <cellStyle name="Accent4 - 60% 8" xfId="625"/>
    <cellStyle name="60% - 强调文字颜色 4 3 2 4" xfId="626"/>
    <cellStyle name="Fixed 2 2" xfId="627"/>
    <cellStyle name="60% - 强调文字颜色 4 3_2017年人大参阅资料（代表大会-定）1.14" xfId="628"/>
    <cellStyle name="60% - 强调文字颜色 4 4" xfId="629"/>
    <cellStyle name="标题 3 2 3 5" xfId="630"/>
    <cellStyle name="标题 3 2 4 5" xfId="631"/>
    <cellStyle name="60% - 强调文字颜色 5 3 2 4" xfId="632"/>
    <cellStyle name="Calc Percent (0)" xfId="633"/>
    <cellStyle name="差_总局机关" xfId="634"/>
    <cellStyle name="标题 3 3 2 5" xfId="635"/>
    <cellStyle name="60% - 强调文字颜色 6 10" xfId="636"/>
    <cellStyle name="Accent6 - 40% 5 3 2" xfId="637"/>
    <cellStyle name="Currency [0]_353HHC" xfId="638"/>
    <cellStyle name="60% - 强调文字颜色 6 3 2 4" xfId="639"/>
    <cellStyle name="60% - 强调文字颜色 6 3_2017年人大参阅资料（代表大会-定）1.14" xfId="640"/>
    <cellStyle name="6mal" xfId="641"/>
    <cellStyle name="Accent5 - 60% 6" xfId="642"/>
    <cellStyle name="Accent1 - 40% 2 2 2" xfId="643"/>
    <cellStyle name="Accent3 - 60% 2 2" xfId="644"/>
    <cellStyle name="强调文字颜色 6 3 4 16" xfId="645"/>
    <cellStyle name="Accent1 - 60%" xfId="646"/>
    <cellStyle name="差_2008计算资料（8月5） 6" xfId="647"/>
    <cellStyle name="公司标准表 2" xfId="648"/>
    <cellStyle name="Accent2 - 20% 6" xfId="649"/>
    <cellStyle name="Total 5 2" xfId="650"/>
    <cellStyle name="差_2006年27重庆_财力性转移支付2010年预算参考数 2 4" xfId="651"/>
    <cellStyle name="Comma [0] 3" xfId="652"/>
    <cellStyle name="Accent2 - 60% 6" xfId="653"/>
    <cellStyle name="Accent2 20" xfId="654"/>
    <cellStyle name="Accent2 21" xfId="655"/>
    <cellStyle name="Accent2 23" xfId="656"/>
    <cellStyle name="标题 4 2 4 5" xfId="657"/>
    <cellStyle name="Accent2 9 2" xfId="658"/>
    <cellStyle name="Linked Cells 2" xfId="659"/>
    <cellStyle name="Accent3 - 40% 3 2 2" xfId="660"/>
    <cellStyle name="KPMG Normal" xfId="661"/>
    <cellStyle name="Accent3 10" xfId="662"/>
    <cellStyle name="Accent3 21" xfId="663"/>
    <cellStyle name="Accent3 2 2" xfId="664"/>
    <cellStyle name="百分比 8" xfId="665"/>
    <cellStyle name="百分比 9" xfId="666"/>
    <cellStyle name="Accent3 9 2" xfId="667"/>
    <cellStyle name="常规 150 2" xfId="668"/>
    <cellStyle name="Accent6 - 60% 2 2" xfId="669"/>
    <cellStyle name="常规 28 4" xfId="670"/>
    <cellStyle name="好_530629_2006年县级财政报表附表 5" xfId="671"/>
    <cellStyle name="Accent4 - 60% 7" xfId="672"/>
    <cellStyle name="Accent4 2 2 2" xfId="673"/>
    <cellStyle name="差_530623_2006年县级财政报表附表 8" xfId="674"/>
    <cellStyle name="Tusental (0)_pldt" xfId="675"/>
    <cellStyle name="Accent5 - 40% 11" xfId="676"/>
    <cellStyle name="HEADING1 2" xfId="677"/>
    <cellStyle name="Accent5 - 40% 2 2 2" xfId="678"/>
    <cellStyle name="Accent5 - 40% 2 4" xfId="679"/>
    <cellStyle name="PSInt" xfId="680"/>
    <cellStyle name="Accent6 - 60%" xfId="681"/>
    <cellStyle name="Accent6 - 60% 12" xfId="682"/>
    <cellStyle name="Accent6 - 60% 2 4" xfId="683"/>
    <cellStyle name="Accent6 23" xfId="684"/>
    <cellStyle name="常规 31 3 3 2" xfId="685"/>
    <cellStyle name="輔色1 2" xfId="686"/>
    <cellStyle name="輔色2 2" xfId="687"/>
    <cellStyle name="Black" xfId="688"/>
    <cellStyle name="Header1 21" xfId="689"/>
    <cellStyle name="Calc Currency (0) 6" xfId="690"/>
    <cellStyle name="Heading 1 3 2 2" xfId="691"/>
    <cellStyle name="常规 31 2 2 4" xfId="692"/>
    <cellStyle name="百分比 5" xfId="693"/>
    <cellStyle name="百分比 3 3" xfId="694"/>
    <cellStyle name="常规 21 4" xfId="695"/>
    <cellStyle name="Calc Currency (0) 2 2" xfId="696"/>
    <cellStyle name="Calc Currency (0) 4" xfId="697"/>
    <cellStyle name="超级链接 5" xfId="698"/>
    <cellStyle name="Col Heads" xfId="699"/>
    <cellStyle name="Warning Text 2 2 2" xfId="700"/>
    <cellStyle name="ColLevel_0" xfId="701"/>
    <cellStyle name="Column_Title" xfId="702"/>
    <cellStyle name="Comma [0] 4" xfId="703"/>
    <cellStyle name="Currency,0" xfId="704"/>
    <cellStyle name="Currency,2" xfId="705"/>
    <cellStyle name="Comma[0]" xfId="706"/>
    <cellStyle name="Comma[2]" xfId="707"/>
    <cellStyle name="comma-d" xfId="708"/>
    <cellStyle name="Copied" xfId="709"/>
    <cellStyle name="COST1" xfId="710"/>
    <cellStyle name="Currency [0] 2 2" xfId="711"/>
    <cellStyle name="Currency [0] 3" xfId="712"/>
    <cellStyle name="Currency [0] 4" xfId="713"/>
    <cellStyle name="Euro" xfId="714"/>
    <cellStyle name="Currency1 3" xfId="715"/>
    <cellStyle name="Currency1 4" xfId="716"/>
    <cellStyle name="Date_Book1" xfId="717"/>
    <cellStyle name="Total 2 2" xfId="718"/>
    <cellStyle name="Dezimal_laroux" xfId="719"/>
    <cellStyle name="Dollar (zero dec) 3" xfId="720"/>
    <cellStyle name="Entered" xfId="721"/>
    <cellStyle name="entry" xfId="722"/>
    <cellStyle name="EY House" xfId="723"/>
    <cellStyle name="Fixed 3" xfId="724"/>
    <cellStyle name="Fixed 4" xfId="725"/>
    <cellStyle name="Grey 4" xfId="726"/>
    <cellStyle name="Grey 5" xfId="727"/>
    <cellStyle name="常规_全省收入" xfId="728"/>
    <cellStyle name="PSDate" xfId="729"/>
    <cellStyle name="标题 6 22" xfId="730"/>
    <cellStyle name="强调文字颜色 1 7" xfId="731"/>
    <cellStyle name="Neutral 3 2 2" xfId="732"/>
    <cellStyle name="Heading" xfId="733"/>
    <cellStyle name="Heading 3 4 2" xfId="734"/>
    <cellStyle name="Heading 4 2 4" xfId="735"/>
    <cellStyle name="Heading 4 4 2" xfId="736"/>
    <cellStyle name="常规 2" xfId="737"/>
    <cellStyle name="HEADING1 2 2" xfId="738"/>
    <cellStyle name="HEADING1 3" xfId="739"/>
    <cellStyle name="HEADING2 2" xfId="740"/>
    <cellStyle name="HEADING2 2 2" xfId="741"/>
    <cellStyle name="HEADING2 3" xfId="742"/>
    <cellStyle name="Hyperlink_8-邢台折~3" xfId="743"/>
    <cellStyle name="常规 11" xfId="744"/>
    <cellStyle name="표준_(업무)평가단" xfId="745"/>
    <cellStyle name="百分比 2 2 3" xfId="746"/>
    <cellStyle name="KPMG Heading 3" xfId="747"/>
    <cellStyle name="标题 1 2 3 5" xfId="748"/>
    <cellStyle name="标题 1 3 2 5" xfId="749"/>
    <cellStyle name="Input Cells_Book1" xfId="750"/>
    <cellStyle name="Percent [0]" xfId="751"/>
    <cellStyle name="标题 2 2 2 5" xfId="752"/>
    <cellStyle name="百分比 2 17" xfId="753"/>
    <cellStyle name="常规 21 11" xfId="754"/>
    <cellStyle name="常规 16 11" xfId="755"/>
    <cellStyle name="标题 1 3_2017年人大参阅资料（代表大会-定）1.14" xfId="756"/>
    <cellStyle name="标题 1 1" xfId="757"/>
    <cellStyle name="标题 2 1" xfId="758"/>
    <cellStyle name="好_Book1_1" xfId="759"/>
    <cellStyle name="差 3 2 3" xfId="760"/>
    <cellStyle name="差_Book1_发文表-2015年资源枯竭城市转移支付资金安排表（定）" xfId="761"/>
    <cellStyle name="差_05潍坊_隋心对账单定稿0514" xfId="762"/>
    <cellStyle name="KPMG Heading 1" xfId="763"/>
    <cellStyle name="KPMG Heading 2" xfId="764"/>
    <cellStyle name="KPMG Heading 4" xfId="765"/>
    <cellStyle name="left" xfId="766"/>
    <cellStyle name="Linked Cell 4 2" xfId="767"/>
    <cellStyle name="Millares [0]_96 Risk" xfId="768"/>
    <cellStyle name="Millares_96 Risk" xfId="769"/>
    <cellStyle name="Milliers_!!!GO" xfId="770"/>
    <cellStyle name="Model" xfId="771"/>
    <cellStyle name="Moneda_96 Risk" xfId="772"/>
    <cellStyle name="Monétaire [0]_!!!GO" xfId="773"/>
    <cellStyle name="Monétaire_!!!GO" xfId="774"/>
    <cellStyle name="Mon閠aire [0]_!!!GO" xfId="775"/>
    <cellStyle name="Mon閠aire_!!!GO" xfId="776"/>
    <cellStyle name="New Times Roman" xfId="777"/>
    <cellStyle name="Norma,_laroux_4_营业在建 (2)_E21" xfId="778"/>
    <cellStyle name="Normal - Style1 2 3" xfId="779"/>
    <cellStyle name="Normal 2" xfId="780"/>
    <cellStyle name="货币 2 6" xfId="781"/>
    <cellStyle name="Normalny_Arkusz1" xfId="782"/>
    <cellStyle name="差_0605石屏县 4 5" xfId="783"/>
    <cellStyle name="链接单元格 3 2 9" xfId="784"/>
    <cellStyle name="Note 9" xfId="785"/>
    <cellStyle name="Valuta_pldt" xfId="786"/>
    <cellStyle name="汇总 3 14" xfId="787"/>
    <cellStyle name="Output Line Items" xfId="788"/>
    <cellStyle name="Percent [0%]" xfId="789"/>
    <cellStyle name="Percent [0.00%]" xfId="790"/>
    <cellStyle name="Percent [00]" xfId="791"/>
    <cellStyle name="Percent [2]" xfId="792"/>
    <cellStyle name="Percent [2] 4" xfId="793"/>
    <cellStyle name="Percent [2] 5" xfId="794"/>
    <cellStyle name="Percent [2]P 2" xfId="795"/>
    <cellStyle name="Percent[0]" xfId="796"/>
    <cellStyle name="Pourcentage_pldt" xfId="797"/>
    <cellStyle name="price" xfId="798"/>
    <cellStyle name="pricing" xfId="799"/>
    <cellStyle name="PSChar" xfId="800"/>
    <cellStyle name="PSChar 2" xfId="801"/>
    <cellStyle name="PSDec" xfId="802"/>
    <cellStyle name="PSDec 2" xfId="803"/>
    <cellStyle name="PSInt 2" xfId="804"/>
    <cellStyle name="PSSpacer 2" xfId="805"/>
    <cellStyle name="Red" xfId="806"/>
    <cellStyle name="revised" xfId="807"/>
    <cellStyle name="RevList" xfId="808"/>
    <cellStyle name="RowLevel_0" xfId="809"/>
    <cellStyle name="S1-2" xfId="810"/>
    <cellStyle name="S1-3" xfId="811"/>
    <cellStyle name="S1-4" xfId="812"/>
    <cellStyle name="S1-5" xfId="813"/>
    <cellStyle name="S1-6" xfId="814"/>
    <cellStyle name="S8" xfId="815"/>
    <cellStyle name="section" xfId="816"/>
    <cellStyle name="SOR" xfId="817"/>
    <cellStyle name="style1" xfId="818"/>
    <cellStyle name="subhead" xfId="819"/>
    <cellStyle name="Text Indent A" xfId="820"/>
    <cellStyle name="檢查儲存格" xfId="821"/>
    <cellStyle name="Text Indent B" xfId="822"/>
    <cellStyle name="Text Indent C" xfId="823"/>
    <cellStyle name="title" xfId="824"/>
    <cellStyle name="Tusental_pldt" xfId="825"/>
    <cellStyle name="Unprotect" xfId="826"/>
    <cellStyle name="Valuta (0)_pldt" xfId="827"/>
    <cellStyle name="だ_PLDT" xfId="828"/>
    <cellStyle name="百分比 2 15" xfId="829"/>
    <cellStyle name="百分比 2 16 2" xfId="830"/>
    <cellStyle name="捠壿 [0.00]_Region Orders (2)" xfId="831"/>
    <cellStyle name="捠壿_Region Orders (2)" xfId="832"/>
    <cellStyle name="编号" xfId="833"/>
    <cellStyle name="差_Book1_1" xfId="834"/>
    <cellStyle name="标题 3 3" xfId="835"/>
    <cellStyle name="标题 4 3_2017年人大参阅资料（代表大会-定）1.14" xfId="836"/>
    <cellStyle name="标题 5" xfId="837"/>
    <cellStyle name="中等" xfId="838"/>
    <cellStyle name="输入 2 2 8 2 3 2" xfId="839"/>
    <cellStyle name="输入 3 2 10" xfId="840"/>
    <cellStyle name="部门" xfId="841"/>
    <cellStyle name="差 3_2017年人大参阅资料（代表大会-定）1.14" xfId="842"/>
    <cellStyle name="差_（20120229）新增报表表样 2 2 2" xfId="843"/>
    <cellStyle name="差_05潍坊 2 2 2" xfId="844"/>
    <cellStyle name="差_05潍坊 6" xfId="845"/>
    <cellStyle name="差_05潍坊_华东" xfId="846"/>
    <cellStyle name="輔色3 2" xfId="847"/>
    <cellStyle name="差_11大理 3 2 2" xfId="848"/>
    <cellStyle name="差_2006年33甘肃_华东" xfId="849"/>
    <cellStyle name="常规_企业职工养老保险预算表 (2)" xfId="850"/>
    <cellStyle name="常规 28 3 5" xfId="851"/>
    <cellStyle name="后继超级链接_NEGS" xfId="852"/>
    <cellStyle name="常规 5 2" xfId="853"/>
    <cellStyle name="差_48-60" xfId="854"/>
    <cellStyle name="好_48-60" xfId="855"/>
    <cellStyle name="货币 2 3" xfId="856"/>
    <cellStyle name="千位分隔[0] 3 5" xfId="857"/>
    <cellStyle name="常规 2 3 2" xfId="858"/>
    <cellStyle name="常规_8月财政收入测算表1" xfId="859"/>
    <cellStyle name="常规 23 7 2 2" xfId="860"/>
    <cellStyle name="烹拳 [0]_ +Foil &amp; -FOIL &amp; PAPER" xfId="861"/>
    <cellStyle name="常规_2013年国有资本经营预算完成情况表" xfId="862"/>
    <cellStyle name="常规 23 3 2" xfId="863"/>
    <cellStyle name="常规 2 2 2 3" xfId="864"/>
    <cellStyle name="常规 2 8 7" xfId="865"/>
    <cellStyle name="强调 3" xfId="866"/>
    <cellStyle name="常规 52" xfId="867"/>
    <cellStyle name="超级链接_NEGS" xfId="868"/>
    <cellStyle name="分级显示列_1_Book1" xfId="869"/>
    <cellStyle name="好 3_2017年人大参阅资料（代表大会-定）1.14" xfId="870"/>
    <cellStyle name="好_Book1_发文表-2015年资源枯竭城市转移支付资金安排表（定）" xfId="871"/>
    <cellStyle name="货币 2 5" xfId="872"/>
    <cellStyle name="货币 2 7" xfId="873"/>
    <cellStyle name="着色 2 2 2" xfId="874"/>
    <cellStyle name="借出原因" xfId="875"/>
    <cellStyle name="千分位[0]_ 白土" xfId="876"/>
    <cellStyle name="桁区切り [0.00]_１１月価格表" xfId="877"/>
    <cellStyle name="后继超级链接" xfId="878"/>
    <cellStyle name="貨幣 [0]_SGV" xfId="879"/>
    <cellStyle name="千位分隔[0] 2 7" xfId="880"/>
    <cellStyle name="千位分隔[0] 5 5" xfId="881"/>
    <cellStyle name="数量 2" xfId="882"/>
    <cellStyle name="霓付_ +Foil &amp; -FOIL &amp; PAPER" xfId="883"/>
    <cellStyle name="連結的儲存格" xfId="884"/>
    <cellStyle name="链接单元格 10" xfId="885"/>
    <cellStyle name="烹拳_ +Foil &amp; -FOIL &amp; PAPER" xfId="886"/>
    <cellStyle name="千分位_ 白土" xfId="887"/>
    <cellStyle name="千位分隔 2" xfId="888"/>
    <cellStyle name="千位分隔 2 2 2 2 3" xfId="889"/>
    <cellStyle name="千位分隔 2 4 2" xfId="890"/>
    <cellStyle name="千位分隔[0] 2" xfId="891"/>
    <cellStyle name="千位分隔[0] 2 2" xfId="892"/>
    <cellStyle name="千位分隔[0] 3" xfId="893"/>
    <cellStyle name="千位分隔[0] 4 2 2" xfId="894"/>
    <cellStyle name="钎霖_4岿角利" xfId="895"/>
    <cellStyle name="强调 1" xfId="896"/>
    <cellStyle name="强调 2" xfId="897"/>
    <cellStyle name="日期" xfId="898"/>
    <cellStyle name="商品名称" xfId="899"/>
    <cellStyle name="注释 2 9 8" xfId="900"/>
    <cellStyle name="說明文字" xfId="901"/>
    <cellStyle name="通貨_１１月価格表" xfId="902"/>
    <cellStyle name="통화_1.24분기 평가표 " xfId="903"/>
    <cellStyle name="一般_EXPENSE" xfId="904"/>
    <cellStyle name="常规_表三" xfId="90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showGridLines="0" showZeros="0" workbookViewId="0">
      <selection activeCell="B13" sqref="B13"/>
    </sheetView>
  </sheetViews>
  <sheetFormatPr defaultColWidth="12.1666666666667" defaultRowHeight="11.25" outlineLevelCol="3"/>
  <cols>
    <col min="1" max="1" width="28" customWidth="1"/>
    <col min="2" max="2" width="67.1666666666667" customWidth="1"/>
    <col min="3" max="3" width="41.5" customWidth="1"/>
    <col min="4" max="4" width="29.8333333333333" customWidth="1"/>
    <col min="5" max="5" width="27.5" customWidth="1"/>
    <col min="255" max="255" width="12.8333333333333" customWidth="1"/>
    <col min="256" max="256" width="14.3333333333333" customWidth="1"/>
    <col min="257" max="257" width="63" customWidth="1"/>
    <col min="258" max="258" width="9.16666666666667" customWidth="1"/>
    <col min="259" max="259" width="49.8333333333333" customWidth="1"/>
    <col min="260" max="260" width="12.6666666666667" customWidth="1"/>
    <col min="511" max="511" width="12.8333333333333" customWidth="1"/>
    <col min="512" max="512" width="14.3333333333333" customWidth="1"/>
    <col min="513" max="513" width="63" customWidth="1"/>
    <col min="514" max="514" width="9.16666666666667" customWidth="1"/>
    <col min="515" max="515" width="49.8333333333333" customWidth="1"/>
    <col min="516" max="516" width="12.6666666666667" customWidth="1"/>
    <col min="767" max="767" width="12.8333333333333" customWidth="1"/>
    <col min="768" max="768" width="14.3333333333333" customWidth="1"/>
    <col min="769" max="769" width="63" customWidth="1"/>
    <col min="770" max="770" width="9.16666666666667" customWidth="1"/>
    <col min="771" max="771" width="49.8333333333333" customWidth="1"/>
    <col min="772" max="772" width="12.6666666666667" customWidth="1"/>
    <col min="1023" max="1023" width="12.8333333333333" customWidth="1"/>
    <col min="1024" max="1024" width="14.3333333333333" customWidth="1"/>
    <col min="1025" max="1025" width="63" customWidth="1"/>
    <col min="1026" max="1026" width="9.16666666666667" customWidth="1"/>
    <col min="1027" max="1027" width="49.8333333333333" customWidth="1"/>
    <col min="1028" max="1028" width="12.6666666666667" customWidth="1"/>
    <col min="1279" max="1279" width="12.8333333333333" customWidth="1"/>
    <col min="1280" max="1280" width="14.3333333333333" customWidth="1"/>
    <col min="1281" max="1281" width="63" customWidth="1"/>
    <col min="1282" max="1282" width="9.16666666666667" customWidth="1"/>
    <col min="1283" max="1283" width="49.8333333333333" customWidth="1"/>
    <col min="1284" max="1284" width="12.6666666666667" customWidth="1"/>
    <col min="1535" max="1535" width="12.8333333333333" customWidth="1"/>
    <col min="1536" max="1536" width="14.3333333333333" customWidth="1"/>
    <col min="1537" max="1537" width="63" customWidth="1"/>
    <col min="1538" max="1538" width="9.16666666666667" customWidth="1"/>
    <col min="1539" max="1539" width="49.8333333333333" customWidth="1"/>
    <col min="1540" max="1540" width="12.6666666666667" customWidth="1"/>
    <col min="1791" max="1791" width="12.8333333333333" customWidth="1"/>
    <col min="1792" max="1792" width="14.3333333333333" customWidth="1"/>
    <col min="1793" max="1793" width="63" customWidth="1"/>
    <col min="1794" max="1794" width="9.16666666666667" customWidth="1"/>
    <col min="1795" max="1795" width="49.8333333333333" customWidth="1"/>
    <col min="1796" max="1796" width="12.6666666666667" customWidth="1"/>
    <col min="2047" max="2047" width="12.8333333333333" customWidth="1"/>
    <col min="2048" max="2048" width="14.3333333333333" customWidth="1"/>
    <col min="2049" max="2049" width="63" customWidth="1"/>
    <col min="2050" max="2050" width="9.16666666666667" customWidth="1"/>
    <col min="2051" max="2051" width="49.8333333333333" customWidth="1"/>
    <col min="2052" max="2052" width="12.6666666666667" customWidth="1"/>
    <col min="2303" max="2303" width="12.8333333333333" customWidth="1"/>
    <col min="2304" max="2304" width="14.3333333333333" customWidth="1"/>
    <col min="2305" max="2305" width="63" customWidth="1"/>
    <col min="2306" max="2306" width="9.16666666666667" customWidth="1"/>
    <col min="2307" max="2307" width="49.8333333333333" customWidth="1"/>
    <col min="2308" max="2308" width="12.6666666666667" customWidth="1"/>
    <col min="2559" max="2559" width="12.8333333333333" customWidth="1"/>
    <col min="2560" max="2560" width="14.3333333333333" customWidth="1"/>
    <col min="2561" max="2561" width="63" customWidth="1"/>
    <col min="2562" max="2562" width="9.16666666666667" customWidth="1"/>
    <col min="2563" max="2563" width="49.8333333333333" customWidth="1"/>
    <col min="2564" max="2564" width="12.6666666666667" customWidth="1"/>
    <col min="2815" max="2815" width="12.8333333333333" customWidth="1"/>
    <col min="2816" max="2816" width="14.3333333333333" customWidth="1"/>
    <col min="2817" max="2817" width="63" customWidth="1"/>
    <col min="2818" max="2818" width="9.16666666666667" customWidth="1"/>
    <col min="2819" max="2819" width="49.8333333333333" customWidth="1"/>
    <col min="2820" max="2820" width="12.6666666666667" customWidth="1"/>
    <col min="3071" max="3071" width="12.8333333333333" customWidth="1"/>
    <col min="3072" max="3072" width="14.3333333333333" customWidth="1"/>
    <col min="3073" max="3073" width="63" customWidth="1"/>
    <col min="3074" max="3074" width="9.16666666666667" customWidth="1"/>
    <col min="3075" max="3075" width="49.8333333333333" customWidth="1"/>
    <col min="3076" max="3076" width="12.6666666666667" customWidth="1"/>
    <col min="3327" max="3327" width="12.8333333333333" customWidth="1"/>
    <col min="3328" max="3328" width="14.3333333333333" customWidth="1"/>
    <col min="3329" max="3329" width="63" customWidth="1"/>
    <col min="3330" max="3330" width="9.16666666666667" customWidth="1"/>
    <col min="3331" max="3331" width="49.8333333333333" customWidth="1"/>
    <col min="3332" max="3332" width="12.6666666666667" customWidth="1"/>
    <col min="3583" max="3583" width="12.8333333333333" customWidth="1"/>
    <col min="3584" max="3584" width="14.3333333333333" customWidth="1"/>
    <col min="3585" max="3585" width="63" customWidth="1"/>
    <col min="3586" max="3586" width="9.16666666666667" customWidth="1"/>
    <col min="3587" max="3587" width="49.8333333333333" customWidth="1"/>
    <col min="3588" max="3588" width="12.6666666666667" customWidth="1"/>
    <col min="3839" max="3839" width="12.8333333333333" customWidth="1"/>
    <col min="3840" max="3840" width="14.3333333333333" customWidth="1"/>
    <col min="3841" max="3841" width="63" customWidth="1"/>
    <col min="3842" max="3842" width="9.16666666666667" customWidth="1"/>
    <col min="3843" max="3843" width="49.8333333333333" customWidth="1"/>
    <col min="3844" max="3844" width="12.6666666666667" customWidth="1"/>
    <col min="4095" max="4095" width="12.8333333333333" customWidth="1"/>
    <col min="4096" max="4096" width="14.3333333333333" customWidth="1"/>
    <col min="4097" max="4097" width="63" customWidth="1"/>
    <col min="4098" max="4098" width="9.16666666666667" customWidth="1"/>
    <col min="4099" max="4099" width="49.8333333333333" customWidth="1"/>
    <col min="4100" max="4100" width="12.6666666666667" customWidth="1"/>
    <col min="4351" max="4351" width="12.8333333333333" customWidth="1"/>
    <col min="4352" max="4352" width="14.3333333333333" customWidth="1"/>
    <col min="4353" max="4353" width="63" customWidth="1"/>
    <col min="4354" max="4354" width="9.16666666666667" customWidth="1"/>
    <col min="4355" max="4355" width="49.8333333333333" customWidth="1"/>
    <col min="4356" max="4356" width="12.6666666666667" customWidth="1"/>
    <col min="4607" max="4607" width="12.8333333333333" customWidth="1"/>
    <col min="4608" max="4608" width="14.3333333333333" customWidth="1"/>
    <col min="4609" max="4609" width="63" customWidth="1"/>
    <col min="4610" max="4610" width="9.16666666666667" customWidth="1"/>
    <col min="4611" max="4611" width="49.8333333333333" customWidth="1"/>
    <col min="4612" max="4612" width="12.6666666666667" customWidth="1"/>
    <col min="4863" max="4863" width="12.8333333333333" customWidth="1"/>
    <col min="4864" max="4864" width="14.3333333333333" customWidth="1"/>
    <col min="4865" max="4865" width="63" customWidth="1"/>
    <col min="4866" max="4866" width="9.16666666666667" customWidth="1"/>
    <col min="4867" max="4867" width="49.8333333333333" customWidth="1"/>
    <col min="4868" max="4868" width="12.6666666666667" customWidth="1"/>
    <col min="5119" max="5119" width="12.8333333333333" customWidth="1"/>
    <col min="5120" max="5120" width="14.3333333333333" customWidth="1"/>
    <col min="5121" max="5121" width="63" customWidth="1"/>
    <col min="5122" max="5122" width="9.16666666666667" customWidth="1"/>
    <col min="5123" max="5123" width="49.8333333333333" customWidth="1"/>
    <col min="5124" max="5124" width="12.6666666666667" customWidth="1"/>
    <col min="5375" max="5375" width="12.8333333333333" customWidth="1"/>
    <col min="5376" max="5376" width="14.3333333333333" customWidth="1"/>
    <col min="5377" max="5377" width="63" customWidth="1"/>
    <col min="5378" max="5378" width="9.16666666666667" customWidth="1"/>
    <col min="5379" max="5379" width="49.8333333333333" customWidth="1"/>
    <col min="5380" max="5380" width="12.6666666666667" customWidth="1"/>
    <col min="5631" max="5631" width="12.8333333333333" customWidth="1"/>
    <col min="5632" max="5632" width="14.3333333333333" customWidth="1"/>
    <col min="5633" max="5633" width="63" customWidth="1"/>
    <col min="5634" max="5634" width="9.16666666666667" customWidth="1"/>
    <col min="5635" max="5635" width="49.8333333333333" customWidth="1"/>
    <col min="5636" max="5636" width="12.6666666666667" customWidth="1"/>
    <col min="5887" max="5887" width="12.8333333333333" customWidth="1"/>
    <col min="5888" max="5888" width="14.3333333333333" customWidth="1"/>
    <col min="5889" max="5889" width="63" customWidth="1"/>
    <col min="5890" max="5890" width="9.16666666666667" customWidth="1"/>
    <col min="5891" max="5891" width="49.8333333333333" customWidth="1"/>
    <col min="5892" max="5892" width="12.6666666666667" customWidth="1"/>
    <col min="6143" max="6143" width="12.8333333333333" customWidth="1"/>
    <col min="6144" max="6144" width="14.3333333333333" customWidth="1"/>
    <col min="6145" max="6145" width="63" customWidth="1"/>
    <col min="6146" max="6146" width="9.16666666666667" customWidth="1"/>
    <col min="6147" max="6147" width="49.8333333333333" customWidth="1"/>
    <col min="6148" max="6148" width="12.6666666666667" customWidth="1"/>
    <col min="6399" max="6399" width="12.8333333333333" customWidth="1"/>
    <col min="6400" max="6400" width="14.3333333333333" customWidth="1"/>
    <col min="6401" max="6401" width="63" customWidth="1"/>
    <col min="6402" max="6402" width="9.16666666666667" customWidth="1"/>
    <col min="6403" max="6403" width="49.8333333333333" customWidth="1"/>
    <col min="6404" max="6404" width="12.6666666666667" customWidth="1"/>
    <col min="6655" max="6655" width="12.8333333333333" customWidth="1"/>
    <col min="6656" max="6656" width="14.3333333333333" customWidth="1"/>
    <col min="6657" max="6657" width="63" customWidth="1"/>
    <col min="6658" max="6658" width="9.16666666666667" customWidth="1"/>
    <col min="6659" max="6659" width="49.8333333333333" customWidth="1"/>
    <col min="6660" max="6660" width="12.6666666666667" customWidth="1"/>
    <col min="6911" max="6911" width="12.8333333333333" customWidth="1"/>
    <col min="6912" max="6912" width="14.3333333333333" customWidth="1"/>
    <col min="6913" max="6913" width="63" customWidth="1"/>
    <col min="6914" max="6914" width="9.16666666666667" customWidth="1"/>
    <col min="6915" max="6915" width="49.8333333333333" customWidth="1"/>
    <col min="6916" max="6916" width="12.6666666666667" customWidth="1"/>
    <col min="7167" max="7167" width="12.8333333333333" customWidth="1"/>
    <col min="7168" max="7168" width="14.3333333333333" customWidth="1"/>
    <col min="7169" max="7169" width="63" customWidth="1"/>
    <col min="7170" max="7170" width="9.16666666666667" customWidth="1"/>
    <col min="7171" max="7171" width="49.8333333333333" customWidth="1"/>
    <col min="7172" max="7172" width="12.6666666666667" customWidth="1"/>
    <col min="7423" max="7423" width="12.8333333333333" customWidth="1"/>
    <col min="7424" max="7424" width="14.3333333333333" customWidth="1"/>
    <col min="7425" max="7425" width="63" customWidth="1"/>
    <col min="7426" max="7426" width="9.16666666666667" customWidth="1"/>
    <col min="7427" max="7427" width="49.8333333333333" customWidth="1"/>
    <col min="7428" max="7428" width="12.6666666666667" customWidth="1"/>
    <col min="7679" max="7679" width="12.8333333333333" customWidth="1"/>
    <col min="7680" max="7680" width="14.3333333333333" customWidth="1"/>
    <col min="7681" max="7681" width="63" customWidth="1"/>
    <col min="7682" max="7682" width="9.16666666666667" customWidth="1"/>
    <col min="7683" max="7683" width="49.8333333333333" customWidth="1"/>
    <col min="7684" max="7684" width="12.6666666666667" customWidth="1"/>
    <col min="7935" max="7935" width="12.8333333333333" customWidth="1"/>
    <col min="7936" max="7936" width="14.3333333333333" customWidth="1"/>
    <col min="7937" max="7937" width="63" customWidth="1"/>
    <col min="7938" max="7938" width="9.16666666666667" customWidth="1"/>
    <col min="7939" max="7939" width="49.8333333333333" customWidth="1"/>
    <col min="7940" max="7940" width="12.6666666666667" customWidth="1"/>
    <col min="8191" max="8191" width="12.8333333333333" customWidth="1"/>
    <col min="8192" max="8192" width="14.3333333333333" customWidth="1"/>
    <col min="8193" max="8193" width="63" customWidth="1"/>
    <col min="8194" max="8194" width="9.16666666666667" customWidth="1"/>
    <col min="8195" max="8195" width="49.8333333333333" customWidth="1"/>
    <col min="8196" max="8196" width="12.6666666666667" customWidth="1"/>
    <col min="8447" max="8447" width="12.8333333333333" customWidth="1"/>
    <col min="8448" max="8448" width="14.3333333333333" customWidth="1"/>
    <col min="8449" max="8449" width="63" customWidth="1"/>
    <col min="8450" max="8450" width="9.16666666666667" customWidth="1"/>
    <col min="8451" max="8451" width="49.8333333333333" customWidth="1"/>
    <col min="8452" max="8452" width="12.6666666666667" customWidth="1"/>
    <col min="8703" max="8703" width="12.8333333333333" customWidth="1"/>
    <col min="8704" max="8704" width="14.3333333333333" customWidth="1"/>
    <col min="8705" max="8705" width="63" customWidth="1"/>
    <col min="8706" max="8706" width="9.16666666666667" customWidth="1"/>
    <col min="8707" max="8707" width="49.8333333333333" customWidth="1"/>
    <col min="8708" max="8708" width="12.6666666666667" customWidth="1"/>
    <col min="8959" max="8959" width="12.8333333333333" customWidth="1"/>
    <col min="8960" max="8960" width="14.3333333333333" customWidth="1"/>
    <col min="8961" max="8961" width="63" customWidth="1"/>
    <col min="8962" max="8962" width="9.16666666666667" customWidth="1"/>
    <col min="8963" max="8963" width="49.8333333333333" customWidth="1"/>
    <col min="8964" max="8964" width="12.6666666666667" customWidth="1"/>
    <col min="9215" max="9215" width="12.8333333333333" customWidth="1"/>
    <col min="9216" max="9216" width="14.3333333333333" customWidth="1"/>
    <col min="9217" max="9217" width="63" customWidth="1"/>
    <col min="9218" max="9218" width="9.16666666666667" customWidth="1"/>
    <col min="9219" max="9219" width="49.8333333333333" customWidth="1"/>
    <col min="9220" max="9220" width="12.6666666666667" customWidth="1"/>
    <col min="9471" max="9471" width="12.8333333333333" customWidth="1"/>
    <col min="9472" max="9472" width="14.3333333333333" customWidth="1"/>
    <col min="9473" max="9473" width="63" customWidth="1"/>
    <col min="9474" max="9474" width="9.16666666666667" customWidth="1"/>
    <col min="9475" max="9475" width="49.8333333333333" customWidth="1"/>
    <col min="9476" max="9476" width="12.6666666666667" customWidth="1"/>
    <col min="9727" max="9727" width="12.8333333333333" customWidth="1"/>
    <col min="9728" max="9728" width="14.3333333333333" customWidth="1"/>
    <col min="9729" max="9729" width="63" customWidth="1"/>
    <col min="9730" max="9730" width="9.16666666666667" customWidth="1"/>
    <col min="9731" max="9731" width="49.8333333333333" customWidth="1"/>
    <col min="9732" max="9732" width="12.6666666666667" customWidth="1"/>
    <col min="9983" max="9983" width="12.8333333333333" customWidth="1"/>
    <col min="9984" max="9984" width="14.3333333333333" customWidth="1"/>
    <col min="9985" max="9985" width="63" customWidth="1"/>
    <col min="9986" max="9986" width="9.16666666666667" customWidth="1"/>
    <col min="9987" max="9987" width="49.8333333333333" customWidth="1"/>
    <col min="9988" max="9988" width="12.6666666666667" customWidth="1"/>
    <col min="10239" max="10239" width="12.8333333333333" customWidth="1"/>
    <col min="10240" max="10240" width="14.3333333333333" customWidth="1"/>
    <col min="10241" max="10241" width="63" customWidth="1"/>
    <col min="10242" max="10242" width="9.16666666666667" customWidth="1"/>
    <col min="10243" max="10243" width="49.8333333333333" customWidth="1"/>
    <col min="10244" max="10244" width="12.6666666666667" customWidth="1"/>
    <col min="10495" max="10495" width="12.8333333333333" customWidth="1"/>
    <col min="10496" max="10496" width="14.3333333333333" customWidth="1"/>
    <col min="10497" max="10497" width="63" customWidth="1"/>
    <col min="10498" max="10498" width="9.16666666666667" customWidth="1"/>
    <col min="10499" max="10499" width="49.8333333333333" customWidth="1"/>
    <col min="10500" max="10500" width="12.6666666666667" customWidth="1"/>
    <col min="10751" max="10751" width="12.8333333333333" customWidth="1"/>
    <col min="10752" max="10752" width="14.3333333333333" customWidth="1"/>
    <col min="10753" max="10753" width="63" customWidth="1"/>
    <col min="10754" max="10754" width="9.16666666666667" customWidth="1"/>
    <col min="10755" max="10755" width="49.8333333333333" customWidth="1"/>
    <col min="10756" max="10756" width="12.6666666666667" customWidth="1"/>
    <col min="11007" max="11007" width="12.8333333333333" customWidth="1"/>
    <col min="11008" max="11008" width="14.3333333333333" customWidth="1"/>
    <col min="11009" max="11009" width="63" customWidth="1"/>
    <col min="11010" max="11010" width="9.16666666666667" customWidth="1"/>
    <col min="11011" max="11011" width="49.8333333333333" customWidth="1"/>
    <col min="11012" max="11012" width="12.6666666666667" customWidth="1"/>
    <col min="11263" max="11263" width="12.8333333333333" customWidth="1"/>
    <col min="11264" max="11264" width="14.3333333333333" customWidth="1"/>
    <col min="11265" max="11265" width="63" customWidth="1"/>
    <col min="11266" max="11266" width="9.16666666666667" customWidth="1"/>
    <col min="11267" max="11267" width="49.8333333333333" customWidth="1"/>
    <col min="11268" max="11268" width="12.6666666666667" customWidth="1"/>
    <col min="11519" max="11519" width="12.8333333333333" customWidth="1"/>
    <col min="11520" max="11520" width="14.3333333333333" customWidth="1"/>
    <col min="11521" max="11521" width="63" customWidth="1"/>
    <col min="11522" max="11522" width="9.16666666666667" customWidth="1"/>
    <col min="11523" max="11523" width="49.8333333333333" customWidth="1"/>
    <col min="11524" max="11524" width="12.6666666666667" customWidth="1"/>
    <col min="11775" max="11775" width="12.8333333333333" customWidth="1"/>
    <col min="11776" max="11776" width="14.3333333333333" customWidth="1"/>
    <col min="11777" max="11777" width="63" customWidth="1"/>
    <col min="11778" max="11778" width="9.16666666666667" customWidth="1"/>
    <col min="11779" max="11779" width="49.8333333333333" customWidth="1"/>
    <col min="11780" max="11780" width="12.6666666666667" customWidth="1"/>
    <col min="12031" max="12031" width="12.8333333333333" customWidth="1"/>
    <col min="12032" max="12032" width="14.3333333333333" customWidth="1"/>
    <col min="12033" max="12033" width="63" customWidth="1"/>
    <col min="12034" max="12034" width="9.16666666666667" customWidth="1"/>
    <col min="12035" max="12035" width="49.8333333333333" customWidth="1"/>
    <col min="12036" max="12036" width="12.6666666666667" customWidth="1"/>
    <col min="12287" max="12287" width="12.8333333333333" customWidth="1"/>
    <col min="12288" max="12288" width="14.3333333333333" customWidth="1"/>
    <col min="12289" max="12289" width="63" customWidth="1"/>
    <col min="12290" max="12290" width="9.16666666666667" customWidth="1"/>
    <col min="12291" max="12291" width="49.8333333333333" customWidth="1"/>
    <col min="12292" max="12292" width="12.6666666666667" customWidth="1"/>
    <col min="12543" max="12543" width="12.8333333333333" customWidth="1"/>
    <col min="12544" max="12544" width="14.3333333333333" customWidth="1"/>
    <col min="12545" max="12545" width="63" customWidth="1"/>
    <col min="12546" max="12546" width="9.16666666666667" customWidth="1"/>
    <col min="12547" max="12547" width="49.8333333333333" customWidth="1"/>
    <col min="12548" max="12548" width="12.6666666666667" customWidth="1"/>
    <col min="12799" max="12799" width="12.8333333333333" customWidth="1"/>
    <col min="12800" max="12800" width="14.3333333333333" customWidth="1"/>
    <col min="12801" max="12801" width="63" customWidth="1"/>
    <col min="12802" max="12802" width="9.16666666666667" customWidth="1"/>
    <col min="12803" max="12803" width="49.8333333333333" customWidth="1"/>
    <col min="12804" max="12804" width="12.6666666666667" customWidth="1"/>
    <col min="13055" max="13055" width="12.8333333333333" customWidth="1"/>
    <col min="13056" max="13056" width="14.3333333333333" customWidth="1"/>
    <col min="13057" max="13057" width="63" customWidth="1"/>
    <col min="13058" max="13058" width="9.16666666666667" customWidth="1"/>
    <col min="13059" max="13059" width="49.8333333333333" customWidth="1"/>
    <col min="13060" max="13060" width="12.6666666666667" customWidth="1"/>
    <col min="13311" max="13311" width="12.8333333333333" customWidth="1"/>
    <col min="13312" max="13312" width="14.3333333333333" customWidth="1"/>
    <col min="13313" max="13313" width="63" customWidth="1"/>
    <col min="13314" max="13314" width="9.16666666666667" customWidth="1"/>
    <col min="13315" max="13315" width="49.8333333333333" customWidth="1"/>
    <col min="13316" max="13316" width="12.6666666666667" customWidth="1"/>
    <col min="13567" max="13567" width="12.8333333333333" customWidth="1"/>
    <col min="13568" max="13568" width="14.3333333333333" customWidth="1"/>
    <col min="13569" max="13569" width="63" customWidth="1"/>
    <col min="13570" max="13570" width="9.16666666666667" customWidth="1"/>
    <col min="13571" max="13571" width="49.8333333333333" customWidth="1"/>
    <col min="13572" max="13572" width="12.6666666666667" customWidth="1"/>
    <col min="13823" max="13823" width="12.8333333333333" customWidth="1"/>
    <col min="13824" max="13824" width="14.3333333333333" customWidth="1"/>
    <col min="13825" max="13825" width="63" customWidth="1"/>
    <col min="13826" max="13826" width="9.16666666666667" customWidth="1"/>
    <col min="13827" max="13827" width="49.8333333333333" customWidth="1"/>
    <col min="13828" max="13828" width="12.6666666666667" customWidth="1"/>
    <col min="14079" max="14079" width="12.8333333333333" customWidth="1"/>
    <col min="14080" max="14080" width="14.3333333333333" customWidth="1"/>
    <col min="14081" max="14081" width="63" customWidth="1"/>
    <col min="14082" max="14082" width="9.16666666666667" customWidth="1"/>
    <col min="14083" max="14083" width="49.8333333333333" customWidth="1"/>
    <col min="14084" max="14084" width="12.6666666666667" customWidth="1"/>
    <col min="14335" max="14335" width="12.8333333333333" customWidth="1"/>
    <col min="14336" max="14336" width="14.3333333333333" customWidth="1"/>
    <col min="14337" max="14337" width="63" customWidth="1"/>
    <col min="14338" max="14338" width="9.16666666666667" customWidth="1"/>
    <col min="14339" max="14339" width="49.8333333333333" customWidth="1"/>
    <col min="14340" max="14340" width="12.6666666666667" customWidth="1"/>
    <col min="14591" max="14591" width="12.8333333333333" customWidth="1"/>
    <col min="14592" max="14592" width="14.3333333333333" customWidth="1"/>
    <col min="14593" max="14593" width="63" customWidth="1"/>
    <col min="14594" max="14594" width="9.16666666666667" customWidth="1"/>
    <col min="14595" max="14595" width="49.8333333333333" customWidth="1"/>
    <col min="14596" max="14596" width="12.6666666666667" customWidth="1"/>
    <col min="14847" max="14847" width="12.8333333333333" customWidth="1"/>
    <col min="14848" max="14848" width="14.3333333333333" customWidth="1"/>
    <col min="14849" max="14849" width="63" customWidth="1"/>
    <col min="14850" max="14850" width="9.16666666666667" customWidth="1"/>
    <col min="14851" max="14851" width="49.8333333333333" customWidth="1"/>
    <col min="14852" max="14852" width="12.6666666666667" customWidth="1"/>
    <col min="15103" max="15103" width="12.8333333333333" customWidth="1"/>
    <col min="15104" max="15104" width="14.3333333333333" customWidth="1"/>
    <col min="15105" max="15105" width="63" customWidth="1"/>
    <col min="15106" max="15106" width="9.16666666666667" customWidth="1"/>
    <col min="15107" max="15107" width="49.8333333333333" customWidth="1"/>
    <col min="15108" max="15108" width="12.6666666666667" customWidth="1"/>
    <col min="15359" max="15359" width="12.8333333333333" customWidth="1"/>
    <col min="15360" max="15360" width="14.3333333333333" customWidth="1"/>
    <col min="15361" max="15361" width="63" customWidth="1"/>
    <col min="15362" max="15362" width="9.16666666666667" customWidth="1"/>
    <col min="15363" max="15363" width="49.8333333333333" customWidth="1"/>
    <col min="15364" max="15364" width="12.6666666666667" customWidth="1"/>
    <col min="15615" max="15615" width="12.8333333333333" customWidth="1"/>
    <col min="15616" max="15616" width="14.3333333333333" customWidth="1"/>
    <col min="15617" max="15617" width="63" customWidth="1"/>
    <col min="15618" max="15618" width="9.16666666666667" customWidth="1"/>
    <col min="15619" max="15619" width="49.8333333333333" customWidth="1"/>
    <col min="15620" max="15620" width="12.6666666666667" customWidth="1"/>
    <col min="15871" max="15871" width="12.8333333333333" customWidth="1"/>
    <col min="15872" max="15872" width="14.3333333333333" customWidth="1"/>
    <col min="15873" max="15873" width="63" customWidth="1"/>
    <col min="15874" max="15874" width="9.16666666666667" customWidth="1"/>
    <col min="15875" max="15875" width="49.8333333333333" customWidth="1"/>
    <col min="15876" max="15876" width="12.6666666666667" customWidth="1"/>
    <col min="16127" max="16127" width="12.8333333333333" customWidth="1"/>
    <col min="16128" max="16128" width="14.3333333333333" customWidth="1"/>
    <col min="16129" max="16129" width="63" customWidth="1"/>
    <col min="16130" max="16130" width="9.16666666666667" customWidth="1"/>
    <col min="16131" max="16131" width="49.8333333333333" customWidth="1"/>
    <col min="16132" max="16132" width="12.6666666666667" customWidth="1"/>
  </cols>
  <sheetData>
    <row r="1" ht="19.5" customHeight="1" spans="1:3">
      <c r="A1" s="197" t="s">
        <v>0</v>
      </c>
      <c r="B1" s="197"/>
      <c r="C1" s="197"/>
    </row>
    <row r="2" ht="41.25" customHeight="1" spans="1:4">
      <c r="A2" s="198" t="s">
        <v>1</v>
      </c>
      <c r="B2" s="199"/>
      <c r="C2" s="199"/>
      <c r="D2" s="200"/>
    </row>
    <row r="3" ht="19.5" customHeight="1" spans="1:4">
      <c r="A3" s="201" t="s">
        <v>2</v>
      </c>
      <c r="B3" s="201" t="s">
        <v>3</v>
      </c>
      <c r="C3" s="201"/>
      <c r="D3" s="202"/>
    </row>
    <row r="4" ht="22.5" customHeight="1" spans="1:4">
      <c r="A4" s="203" t="s">
        <v>4</v>
      </c>
      <c r="B4" s="204" t="s">
        <v>5</v>
      </c>
      <c r="C4" s="205" t="s">
        <v>6</v>
      </c>
      <c r="D4" s="202"/>
    </row>
    <row r="5" ht="22.5" customHeight="1" spans="1:4">
      <c r="A5" s="203" t="s">
        <v>7</v>
      </c>
      <c r="B5" s="204" t="s">
        <v>8</v>
      </c>
      <c r="C5" s="205"/>
      <c r="D5" s="202"/>
    </row>
    <row r="6" ht="22.5" customHeight="1" spans="1:4">
      <c r="A6" s="203" t="s">
        <v>9</v>
      </c>
      <c r="B6" s="204" t="s">
        <v>10</v>
      </c>
      <c r="C6" s="205"/>
      <c r="D6" s="202"/>
    </row>
    <row r="7" ht="22.5" customHeight="1" spans="1:4">
      <c r="A7" s="203" t="s">
        <v>11</v>
      </c>
      <c r="B7" s="204" t="s">
        <v>12</v>
      </c>
      <c r="C7" s="205"/>
      <c r="D7" s="202"/>
    </row>
    <row r="8" ht="22.5" customHeight="1" spans="1:4">
      <c r="A8" s="203" t="s">
        <v>13</v>
      </c>
      <c r="B8" s="204" t="s">
        <v>14</v>
      </c>
      <c r="C8" s="205"/>
      <c r="D8" s="202"/>
    </row>
    <row r="9" ht="22.5" customHeight="1" spans="1:4">
      <c r="A9" s="203" t="s">
        <v>15</v>
      </c>
      <c r="B9" s="204" t="s">
        <v>16</v>
      </c>
      <c r="C9" s="205"/>
      <c r="D9" s="202"/>
    </row>
    <row r="10" ht="22.5" customHeight="1" spans="1:4">
      <c r="A10" s="203" t="s">
        <v>17</v>
      </c>
      <c r="B10" s="204" t="s">
        <v>18</v>
      </c>
      <c r="C10" s="205" t="s">
        <v>19</v>
      </c>
      <c r="D10" s="202"/>
    </row>
    <row r="11" ht="22.5" customHeight="1" spans="1:4">
      <c r="A11" s="203" t="s">
        <v>20</v>
      </c>
      <c r="B11" s="204" t="s">
        <v>21</v>
      </c>
      <c r="C11" s="205"/>
      <c r="D11" s="202"/>
    </row>
    <row r="12" ht="22.5" customHeight="1" spans="1:4">
      <c r="A12" s="203" t="s">
        <v>22</v>
      </c>
      <c r="B12" s="204" t="s">
        <v>23</v>
      </c>
      <c r="C12" s="205"/>
      <c r="D12" s="202"/>
    </row>
    <row r="13" ht="22.5" customHeight="1" spans="1:4">
      <c r="A13" s="203" t="s">
        <v>24</v>
      </c>
      <c r="B13" s="204" t="s">
        <v>25</v>
      </c>
      <c r="C13" s="205"/>
      <c r="D13" s="202"/>
    </row>
    <row r="14" ht="22.5" customHeight="1" spans="1:4">
      <c r="A14" s="203" t="s">
        <v>26</v>
      </c>
      <c r="B14" s="204" t="s">
        <v>27</v>
      </c>
      <c r="C14" s="205"/>
      <c r="D14" s="202"/>
    </row>
    <row r="15" ht="22.5" customHeight="1" spans="1:4">
      <c r="A15" s="203" t="s">
        <v>28</v>
      </c>
      <c r="B15" s="204" t="s">
        <v>29</v>
      </c>
      <c r="C15" s="205" t="s">
        <v>30</v>
      </c>
      <c r="D15" s="202"/>
    </row>
    <row r="16" ht="22.5" customHeight="1" spans="1:4">
      <c r="A16" s="203" t="s">
        <v>31</v>
      </c>
      <c r="B16" s="204" t="s">
        <v>32</v>
      </c>
      <c r="C16" s="205"/>
      <c r="D16" s="202"/>
    </row>
    <row r="17" ht="22.5" customHeight="1" spans="1:4">
      <c r="A17" s="203" t="s">
        <v>33</v>
      </c>
      <c r="B17" s="204" t="s">
        <v>34</v>
      </c>
      <c r="C17" s="205" t="s">
        <v>35</v>
      </c>
      <c r="D17" s="202"/>
    </row>
    <row r="18" ht="22.5" customHeight="1" spans="1:4">
      <c r="A18" s="203" t="s">
        <v>36</v>
      </c>
      <c r="B18" s="204" t="s">
        <v>37</v>
      </c>
      <c r="C18" s="205"/>
      <c r="D18" s="202"/>
    </row>
    <row r="19" ht="22.5" customHeight="1" spans="1:4">
      <c r="A19" s="203" t="s">
        <v>38</v>
      </c>
      <c r="B19" s="204" t="s">
        <v>39</v>
      </c>
      <c r="C19" s="205" t="s">
        <v>40</v>
      </c>
      <c r="D19" s="202"/>
    </row>
    <row r="20" ht="12.75" customHeight="1" spans="1:4">
      <c r="A20" s="202"/>
      <c r="B20" s="202"/>
      <c r="C20" s="206"/>
      <c r="D20" s="202"/>
    </row>
    <row r="21" ht="16.9" customHeight="1"/>
  </sheetData>
  <mergeCells count="5">
    <mergeCell ref="A2:C2"/>
    <mergeCell ref="C4:C9"/>
    <mergeCell ref="C10:C14"/>
    <mergeCell ref="C15:C16"/>
    <mergeCell ref="C17:C18"/>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1"/>
  <sheetViews>
    <sheetView workbookViewId="0">
      <selection activeCell="A1" sqref="A1"/>
    </sheetView>
  </sheetViews>
  <sheetFormatPr defaultColWidth="10.5" defaultRowHeight="11.25" outlineLevelCol="2"/>
  <cols>
    <col min="1" max="1" width="66.6666666666667" customWidth="1"/>
    <col min="2" max="2" width="41.8333333333333" customWidth="1"/>
    <col min="254" max="254" width="39.6666666666667" customWidth="1"/>
    <col min="255" max="257" width="16.1666666666667" customWidth="1"/>
    <col min="258" max="258" width="21.8333333333333" customWidth="1"/>
    <col min="510" max="510" width="39.6666666666667" customWidth="1"/>
    <col min="511" max="513" width="16.1666666666667" customWidth="1"/>
    <col min="514" max="514" width="21.8333333333333" customWidth="1"/>
    <col min="766" max="766" width="39.6666666666667" customWidth="1"/>
    <col min="767" max="769" width="16.1666666666667" customWidth="1"/>
    <col min="770" max="770" width="21.8333333333333" customWidth="1"/>
    <col min="1022" max="1022" width="39.6666666666667" customWidth="1"/>
    <col min="1023" max="1025" width="16.1666666666667" customWidth="1"/>
    <col min="1026" max="1026" width="21.8333333333333" customWidth="1"/>
    <col min="1278" max="1278" width="39.6666666666667" customWidth="1"/>
    <col min="1279" max="1281" width="16.1666666666667" customWidth="1"/>
    <col min="1282" max="1282" width="21.8333333333333" customWidth="1"/>
    <col min="1534" max="1534" width="39.6666666666667" customWidth="1"/>
    <col min="1535" max="1537" width="16.1666666666667" customWidth="1"/>
    <col min="1538" max="1538" width="21.8333333333333" customWidth="1"/>
    <col min="1790" max="1790" width="39.6666666666667" customWidth="1"/>
    <col min="1791" max="1793" width="16.1666666666667" customWidth="1"/>
    <col min="1794" max="1794" width="21.8333333333333" customWidth="1"/>
    <col min="2046" max="2046" width="39.6666666666667" customWidth="1"/>
    <col min="2047" max="2049" width="16.1666666666667" customWidth="1"/>
    <col min="2050" max="2050" width="21.8333333333333" customWidth="1"/>
    <col min="2302" max="2302" width="39.6666666666667" customWidth="1"/>
    <col min="2303" max="2305" width="16.1666666666667" customWidth="1"/>
    <col min="2306" max="2306" width="21.8333333333333" customWidth="1"/>
    <col min="2558" max="2558" width="39.6666666666667" customWidth="1"/>
    <col min="2559" max="2561" width="16.1666666666667" customWidth="1"/>
    <col min="2562" max="2562" width="21.8333333333333" customWidth="1"/>
    <col min="2814" max="2814" width="39.6666666666667" customWidth="1"/>
    <col min="2815" max="2817" width="16.1666666666667" customWidth="1"/>
    <col min="2818" max="2818" width="21.8333333333333" customWidth="1"/>
    <col min="3070" max="3070" width="39.6666666666667" customWidth="1"/>
    <col min="3071" max="3073" width="16.1666666666667" customWidth="1"/>
    <col min="3074" max="3074" width="21.8333333333333" customWidth="1"/>
    <col min="3326" max="3326" width="39.6666666666667" customWidth="1"/>
    <col min="3327" max="3329" width="16.1666666666667" customWidth="1"/>
    <col min="3330" max="3330" width="21.8333333333333" customWidth="1"/>
    <col min="3582" max="3582" width="39.6666666666667" customWidth="1"/>
    <col min="3583" max="3585" width="16.1666666666667" customWidth="1"/>
    <col min="3586" max="3586" width="21.8333333333333" customWidth="1"/>
    <col min="3838" max="3838" width="39.6666666666667" customWidth="1"/>
    <col min="3839" max="3841" width="16.1666666666667" customWidth="1"/>
    <col min="3842" max="3842" width="21.8333333333333" customWidth="1"/>
    <col min="4094" max="4094" width="39.6666666666667" customWidth="1"/>
    <col min="4095" max="4097" width="16.1666666666667" customWidth="1"/>
    <col min="4098" max="4098" width="21.8333333333333" customWidth="1"/>
    <col min="4350" max="4350" width="39.6666666666667" customWidth="1"/>
    <col min="4351" max="4353" width="16.1666666666667" customWidth="1"/>
    <col min="4354" max="4354" width="21.8333333333333" customWidth="1"/>
    <col min="4606" max="4606" width="39.6666666666667" customWidth="1"/>
    <col min="4607" max="4609" width="16.1666666666667" customWidth="1"/>
    <col min="4610" max="4610" width="21.8333333333333" customWidth="1"/>
    <col min="4862" max="4862" width="39.6666666666667" customWidth="1"/>
    <col min="4863" max="4865" width="16.1666666666667" customWidth="1"/>
    <col min="4866" max="4866" width="21.8333333333333" customWidth="1"/>
    <col min="5118" max="5118" width="39.6666666666667" customWidth="1"/>
    <col min="5119" max="5121" width="16.1666666666667" customWidth="1"/>
    <col min="5122" max="5122" width="21.8333333333333" customWidth="1"/>
    <col min="5374" max="5374" width="39.6666666666667" customWidth="1"/>
    <col min="5375" max="5377" width="16.1666666666667" customWidth="1"/>
    <col min="5378" max="5378" width="21.8333333333333" customWidth="1"/>
    <col min="5630" max="5630" width="39.6666666666667" customWidth="1"/>
    <col min="5631" max="5633" width="16.1666666666667" customWidth="1"/>
    <col min="5634" max="5634" width="21.8333333333333" customWidth="1"/>
    <col min="5886" max="5886" width="39.6666666666667" customWidth="1"/>
    <col min="5887" max="5889" width="16.1666666666667" customWidth="1"/>
    <col min="5890" max="5890" width="21.8333333333333" customWidth="1"/>
    <col min="6142" max="6142" width="39.6666666666667" customWidth="1"/>
    <col min="6143" max="6145" width="16.1666666666667" customWidth="1"/>
    <col min="6146" max="6146" width="21.8333333333333" customWidth="1"/>
    <col min="6398" max="6398" width="39.6666666666667" customWidth="1"/>
    <col min="6399" max="6401" width="16.1666666666667" customWidth="1"/>
    <col min="6402" max="6402" width="21.8333333333333" customWidth="1"/>
    <col min="6654" max="6654" width="39.6666666666667" customWidth="1"/>
    <col min="6655" max="6657" width="16.1666666666667" customWidth="1"/>
    <col min="6658" max="6658" width="21.8333333333333" customWidth="1"/>
    <col min="6910" max="6910" width="39.6666666666667" customWidth="1"/>
    <col min="6911" max="6913" width="16.1666666666667" customWidth="1"/>
    <col min="6914" max="6914" width="21.8333333333333" customWidth="1"/>
    <col min="7166" max="7166" width="39.6666666666667" customWidth="1"/>
    <col min="7167" max="7169" width="16.1666666666667" customWidth="1"/>
    <col min="7170" max="7170" width="21.8333333333333" customWidth="1"/>
    <col min="7422" max="7422" width="39.6666666666667" customWidth="1"/>
    <col min="7423" max="7425" width="16.1666666666667" customWidth="1"/>
    <col min="7426" max="7426" width="21.8333333333333" customWidth="1"/>
    <col min="7678" max="7678" width="39.6666666666667" customWidth="1"/>
    <col min="7679" max="7681" width="16.1666666666667" customWidth="1"/>
    <col min="7682" max="7682" width="21.8333333333333" customWidth="1"/>
    <col min="7934" max="7934" width="39.6666666666667" customWidth="1"/>
    <col min="7935" max="7937" width="16.1666666666667" customWidth="1"/>
    <col min="7938" max="7938" width="21.8333333333333" customWidth="1"/>
    <col min="8190" max="8190" width="39.6666666666667" customWidth="1"/>
    <col min="8191" max="8193" width="16.1666666666667" customWidth="1"/>
    <col min="8194" max="8194" width="21.8333333333333" customWidth="1"/>
    <col min="8446" max="8446" width="39.6666666666667" customWidth="1"/>
    <col min="8447" max="8449" width="16.1666666666667" customWidth="1"/>
    <col min="8450" max="8450" width="21.8333333333333" customWidth="1"/>
    <col min="8702" max="8702" width="39.6666666666667" customWidth="1"/>
    <col min="8703" max="8705" width="16.1666666666667" customWidth="1"/>
    <col min="8706" max="8706" width="21.8333333333333" customWidth="1"/>
    <col min="8958" max="8958" width="39.6666666666667" customWidth="1"/>
    <col min="8959" max="8961" width="16.1666666666667" customWidth="1"/>
    <col min="8962" max="8962" width="21.8333333333333" customWidth="1"/>
    <col min="9214" max="9214" width="39.6666666666667" customWidth="1"/>
    <col min="9215" max="9217" width="16.1666666666667" customWidth="1"/>
    <col min="9218" max="9218" width="21.8333333333333" customWidth="1"/>
    <col min="9470" max="9470" width="39.6666666666667" customWidth="1"/>
    <col min="9471" max="9473" width="16.1666666666667" customWidth="1"/>
    <col min="9474" max="9474" width="21.8333333333333" customWidth="1"/>
    <col min="9726" max="9726" width="39.6666666666667" customWidth="1"/>
    <col min="9727" max="9729" width="16.1666666666667" customWidth="1"/>
    <col min="9730" max="9730" width="21.8333333333333" customWidth="1"/>
    <col min="9982" max="9982" width="39.6666666666667" customWidth="1"/>
    <col min="9983" max="9985" width="16.1666666666667" customWidth="1"/>
    <col min="9986" max="9986" width="21.8333333333333" customWidth="1"/>
    <col min="10238" max="10238" width="39.6666666666667" customWidth="1"/>
    <col min="10239" max="10241" width="16.1666666666667" customWidth="1"/>
    <col min="10242" max="10242" width="21.8333333333333" customWidth="1"/>
    <col min="10494" max="10494" width="39.6666666666667" customWidth="1"/>
    <col min="10495" max="10497" width="16.1666666666667" customWidth="1"/>
    <col min="10498" max="10498" width="21.8333333333333" customWidth="1"/>
    <col min="10750" max="10750" width="39.6666666666667" customWidth="1"/>
    <col min="10751" max="10753" width="16.1666666666667" customWidth="1"/>
    <col min="10754" max="10754" width="21.8333333333333" customWidth="1"/>
    <col min="11006" max="11006" width="39.6666666666667" customWidth="1"/>
    <col min="11007" max="11009" width="16.1666666666667" customWidth="1"/>
    <col min="11010" max="11010" width="21.8333333333333" customWidth="1"/>
    <col min="11262" max="11262" width="39.6666666666667" customWidth="1"/>
    <col min="11263" max="11265" width="16.1666666666667" customWidth="1"/>
    <col min="11266" max="11266" width="21.8333333333333" customWidth="1"/>
    <col min="11518" max="11518" width="39.6666666666667" customWidth="1"/>
    <col min="11519" max="11521" width="16.1666666666667" customWidth="1"/>
    <col min="11522" max="11522" width="21.8333333333333" customWidth="1"/>
    <col min="11774" max="11774" width="39.6666666666667" customWidth="1"/>
    <col min="11775" max="11777" width="16.1666666666667" customWidth="1"/>
    <col min="11778" max="11778" width="21.8333333333333" customWidth="1"/>
    <col min="12030" max="12030" width="39.6666666666667" customWidth="1"/>
    <col min="12031" max="12033" width="16.1666666666667" customWidth="1"/>
    <col min="12034" max="12034" width="21.8333333333333" customWidth="1"/>
    <col min="12286" max="12286" width="39.6666666666667" customWidth="1"/>
    <col min="12287" max="12289" width="16.1666666666667" customWidth="1"/>
    <col min="12290" max="12290" width="21.8333333333333" customWidth="1"/>
    <col min="12542" max="12542" width="39.6666666666667" customWidth="1"/>
    <col min="12543" max="12545" width="16.1666666666667" customWidth="1"/>
    <col min="12546" max="12546" width="21.8333333333333" customWidth="1"/>
    <col min="12798" max="12798" width="39.6666666666667" customWidth="1"/>
    <col min="12799" max="12801" width="16.1666666666667" customWidth="1"/>
    <col min="12802" max="12802" width="21.8333333333333" customWidth="1"/>
    <col min="13054" max="13054" width="39.6666666666667" customWidth="1"/>
    <col min="13055" max="13057" width="16.1666666666667" customWidth="1"/>
    <col min="13058" max="13058" width="21.8333333333333" customWidth="1"/>
    <col min="13310" max="13310" width="39.6666666666667" customWidth="1"/>
    <col min="13311" max="13313" width="16.1666666666667" customWidth="1"/>
    <col min="13314" max="13314" width="21.8333333333333" customWidth="1"/>
    <col min="13566" max="13566" width="39.6666666666667" customWidth="1"/>
    <col min="13567" max="13569" width="16.1666666666667" customWidth="1"/>
    <col min="13570" max="13570" width="21.8333333333333" customWidth="1"/>
    <col min="13822" max="13822" width="39.6666666666667" customWidth="1"/>
    <col min="13823" max="13825" width="16.1666666666667" customWidth="1"/>
    <col min="13826" max="13826" width="21.8333333333333" customWidth="1"/>
    <col min="14078" max="14078" width="39.6666666666667" customWidth="1"/>
    <col min="14079" max="14081" width="16.1666666666667" customWidth="1"/>
    <col min="14082" max="14082" width="21.8333333333333" customWidth="1"/>
    <col min="14334" max="14334" width="39.6666666666667" customWidth="1"/>
    <col min="14335" max="14337" width="16.1666666666667" customWidth="1"/>
    <col min="14338" max="14338" width="21.8333333333333" customWidth="1"/>
    <col min="14590" max="14590" width="39.6666666666667" customWidth="1"/>
    <col min="14591" max="14593" width="16.1666666666667" customWidth="1"/>
    <col min="14594" max="14594" width="21.8333333333333" customWidth="1"/>
    <col min="14846" max="14846" width="39.6666666666667" customWidth="1"/>
    <col min="14847" max="14849" width="16.1666666666667" customWidth="1"/>
    <col min="14850" max="14850" width="21.8333333333333" customWidth="1"/>
    <col min="15102" max="15102" width="39.6666666666667" customWidth="1"/>
    <col min="15103" max="15105" width="16.1666666666667" customWidth="1"/>
    <col min="15106" max="15106" width="21.8333333333333" customWidth="1"/>
    <col min="15358" max="15358" width="39.6666666666667" customWidth="1"/>
    <col min="15359" max="15361" width="16.1666666666667" customWidth="1"/>
    <col min="15362" max="15362" width="21.8333333333333" customWidth="1"/>
    <col min="15614" max="15614" width="39.6666666666667" customWidth="1"/>
    <col min="15615" max="15617" width="16.1666666666667" customWidth="1"/>
    <col min="15618" max="15618" width="21.8333333333333" customWidth="1"/>
    <col min="15870" max="15870" width="39.6666666666667" customWidth="1"/>
    <col min="15871" max="15873" width="16.1666666666667" customWidth="1"/>
    <col min="15874" max="15874" width="21.8333333333333" customWidth="1"/>
    <col min="16126" max="16126" width="39.6666666666667" customWidth="1"/>
    <col min="16127" max="16129" width="16.1666666666667" customWidth="1"/>
    <col min="16130" max="16130" width="21.8333333333333" customWidth="1"/>
  </cols>
  <sheetData>
    <row r="1" ht="19.5" customHeight="1" spans="1:1">
      <c r="A1" s="101" t="s">
        <v>1213</v>
      </c>
    </row>
    <row r="2" ht="30.75" customHeight="1" spans="1:2">
      <c r="A2" s="102" t="s">
        <v>1214</v>
      </c>
      <c r="B2" s="102"/>
    </row>
    <row r="3" ht="22" customHeight="1" spans="1:2">
      <c r="A3" s="103"/>
      <c r="B3" s="104" t="s">
        <v>43</v>
      </c>
    </row>
    <row r="4" ht="22" customHeight="1" spans="1:3">
      <c r="A4" s="5" t="s">
        <v>1215</v>
      </c>
      <c r="B4" s="6" t="s">
        <v>89</v>
      </c>
      <c r="C4" s="105"/>
    </row>
    <row r="5" ht="22" customHeight="1" spans="1:2">
      <c r="A5" s="106" t="s">
        <v>1216</v>
      </c>
      <c r="B5" s="107"/>
    </row>
    <row r="6" ht="22" customHeight="1" spans="1:2">
      <c r="A6" s="88" t="s">
        <v>1217</v>
      </c>
      <c r="B6" s="107"/>
    </row>
    <row r="7" ht="22" customHeight="1" spans="1:2">
      <c r="A7" s="88" t="s">
        <v>1218</v>
      </c>
      <c r="B7" s="107"/>
    </row>
    <row r="8" ht="22" customHeight="1" spans="1:2">
      <c r="A8" s="88" t="s">
        <v>1219</v>
      </c>
      <c r="B8" s="107"/>
    </row>
    <row r="9" ht="22" customHeight="1" spans="1:2">
      <c r="A9" s="88" t="s">
        <v>1220</v>
      </c>
      <c r="B9" s="107"/>
    </row>
    <row r="10" ht="22" customHeight="1" spans="1:2">
      <c r="A10" s="88" t="s">
        <v>1221</v>
      </c>
      <c r="B10" s="107"/>
    </row>
    <row r="11" ht="22" customHeight="1" spans="1:2">
      <c r="A11" s="88" t="s">
        <v>1222</v>
      </c>
      <c r="B11" s="107">
        <v>20000</v>
      </c>
    </row>
    <row r="12" ht="22" customHeight="1" spans="1:2">
      <c r="A12" s="88" t="s">
        <v>1223</v>
      </c>
      <c r="B12" s="107"/>
    </row>
    <row r="13" ht="22" customHeight="1" spans="1:2">
      <c r="A13" s="88" t="s">
        <v>1224</v>
      </c>
      <c r="B13" s="107"/>
    </row>
    <row r="14" ht="22" customHeight="1" spans="1:2">
      <c r="A14" s="88" t="s">
        <v>1225</v>
      </c>
      <c r="B14" s="107"/>
    </row>
    <row r="15" ht="22" customHeight="1" spans="1:2">
      <c r="A15" s="88" t="s">
        <v>1226</v>
      </c>
      <c r="B15" s="107">
        <v>30000</v>
      </c>
    </row>
    <row r="16" ht="22" customHeight="1" spans="1:2">
      <c r="A16" s="88" t="s">
        <v>1227</v>
      </c>
      <c r="B16" s="107"/>
    </row>
    <row r="17" ht="22" customHeight="1" spans="1:2">
      <c r="A17" s="88" t="s">
        <v>1228</v>
      </c>
      <c r="B17" s="107"/>
    </row>
    <row r="18" ht="22" customHeight="1" spans="1:2">
      <c r="A18" s="88" t="s">
        <v>1229</v>
      </c>
      <c r="B18" s="107"/>
    </row>
    <row r="19" ht="22" customHeight="1" spans="1:2">
      <c r="A19" s="88" t="s">
        <v>1230</v>
      </c>
      <c r="B19" s="107">
        <v>280</v>
      </c>
    </row>
    <row r="20" ht="22" customHeight="1" spans="1:2">
      <c r="A20" s="88" t="s">
        <v>1231</v>
      </c>
      <c r="B20" s="107"/>
    </row>
    <row r="21" ht="22" customHeight="1" spans="1:2">
      <c r="A21" s="88" t="s">
        <v>1232</v>
      </c>
      <c r="B21" s="107"/>
    </row>
    <row r="22" ht="22" customHeight="1" spans="1:2">
      <c r="A22" s="88" t="s">
        <v>1233</v>
      </c>
      <c r="B22" s="107"/>
    </row>
    <row r="23" ht="22" customHeight="1" spans="1:2">
      <c r="A23" s="88" t="s">
        <v>1234</v>
      </c>
      <c r="B23" s="107">
        <v>220</v>
      </c>
    </row>
    <row r="24" ht="22" customHeight="1" spans="1:2">
      <c r="A24" s="88" t="s">
        <v>1235</v>
      </c>
      <c r="B24" s="107"/>
    </row>
    <row r="25" ht="22" customHeight="1" spans="1:2">
      <c r="A25" s="88" t="s">
        <v>1236</v>
      </c>
      <c r="B25" s="107"/>
    </row>
    <row r="26" ht="22" customHeight="1" spans="1:2">
      <c r="A26" s="88" t="s">
        <v>1237</v>
      </c>
      <c r="B26" s="107"/>
    </row>
    <row r="27" ht="22" customHeight="1" spans="1:2">
      <c r="A27" s="88" t="s">
        <v>1238</v>
      </c>
      <c r="B27" s="107"/>
    </row>
    <row r="28" ht="22" customHeight="1" spans="1:2">
      <c r="A28" s="88" t="s">
        <v>1239</v>
      </c>
      <c r="B28" s="107"/>
    </row>
    <row r="29" ht="22" customHeight="1" spans="1:2">
      <c r="A29" s="88" t="s">
        <v>1240</v>
      </c>
      <c r="B29" s="107"/>
    </row>
    <row r="30" ht="22" customHeight="1" spans="1:2">
      <c r="A30" s="108" t="s">
        <v>1241</v>
      </c>
      <c r="B30" s="107">
        <f>SUM(B5:B29)</f>
        <v>50500</v>
      </c>
    </row>
    <row r="31" ht="30.75" customHeight="1"/>
  </sheetData>
  <mergeCells count="1">
    <mergeCell ref="A2:B2"/>
  </mergeCells>
  <printOptions horizontalCentered="1"/>
  <pageMargins left="0.708333333333333" right="0.511805555555556" top="0.550694444444444" bottom="0.511805555555556" header="0.314583333333333" footer="0.314583333333333"/>
  <pageSetup paperSize="9"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4"/>
  <sheetViews>
    <sheetView topLeftCell="A34" workbookViewId="0">
      <selection activeCell="A50" sqref="A50"/>
    </sheetView>
  </sheetViews>
  <sheetFormatPr defaultColWidth="12.1666666666667" defaultRowHeight="11.25" outlineLevelCol="2"/>
  <cols>
    <col min="1" max="1" width="86.6666666666667" customWidth="1"/>
    <col min="2" max="2" width="22.5" customWidth="1"/>
    <col min="3" max="3" width="28.6666666666667" customWidth="1"/>
    <col min="254" max="254" width="39.5" customWidth="1"/>
    <col min="255" max="255" width="16.3333333333333" customWidth="1"/>
    <col min="256" max="256" width="16" customWidth="1"/>
    <col min="257" max="257" width="14.3333333333333" customWidth="1"/>
    <col min="258" max="258" width="25.5" customWidth="1"/>
    <col min="259" max="259" width="28.6666666666667" customWidth="1"/>
    <col min="510" max="510" width="39.5" customWidth="1"/>
    <col min="511" max="511" width="16.3333333333333" customWidth="1"/>
    <col min="512" max="512" width="16" customWidth="1"/>
    <col min="513" max="513" width="14.3333333333333" customWidth="1"/>
    <col min="514" max="514" width="25.5" customWidth="1"/>
    <col min="515" max="515" width="28.6666666666667" customWidth="1"/>
    <col min="766" max="766" width="39.5" customWidth="1"/>
    <col min="767" max="767" width="16.3333333333333" customWidth="1"/>
    <col min="768" max="768" width="16" customWidth="1"/>
    <col min="769" max="769" width="14.3333333333333" customWidth="1"/>
    <col min="770" max="770" width="25.5" customWidth="1"/>
    <col min="771" max="771" width="28.6666666666667" customWidth="1"/>
    <col min="1022" max="1022" width="39.5" customWidth="1"/>
    <col min="1023" max="1023" width="16.3333333333333" customWidth="1"/>
    <col min="1024" max="1024" width="16" customWidth="1"/>
    <col min="1025" max="1025" width="14.3333333333333" customWidth="1"/>
    <col min="1026" max="1026" width="25.5" customWidth="1"/>
    <col min="1027" max="1027" width="28.6666666666667" customWidth="1"/>
    <col min="1278" max="1278" width="39.5" customWidth="1"/>
    <col min="1279" max="1279" width="16.3333333333333" customWidth="1"/>
    <col min="1280" max="1280" width="16" customWidth="1"/>
    <col min="1281" max="1281" width="14.3333333333333" customWidth="1"/>
    <col min="1282" max="1282" width="25.5" customWidth="1"/>
    <col min="1283" max="1283" width="28.6666666666667" customWidth="1"/>
    <col min="1534" max="1534" width="39.5" customWidth="1"/>
    <col min="1535" max="1535" width="16.3333333333333" customWidth="1"/>
    <col min="1536" max="1536" width="16" customWidth="1"/>
    <col min="1537" max="1537" width="14.3333333333333" customWidth="1"/>
    <col min="1538" max="1538" width="25.5" customWidth="1"/>
    <col min="1539" max="1539" width="28.6666666666667" customWidth="1"/>
    <col min="1790" max="1790" width="39.5" customWidth="1"/>
    <col min="1791" max="1791" width="16.3333333333333" customWidth="1"/>
    <col min="1792" max="1792" width="16" customWidth="1"/>
    <col min="1793" max="1793" width="14.3333333333333" customWidth="1"/>
    <col min="1794" max="1794" width="25.5" customWidth="1"/>
    <col min="1795" max="1795" width="28.6666666666667" customWidth="1"/>
    <col min="2046" max="2046" width="39.5" customWidth="1"/>
    <col min="2047" max="2047" width="16.3333333333333" customWidth="1"/>
    <col min="2048" max="2048" width="16" customWidth="1"/>
    <col min="2049" max="2049" width="14.3333333333333" customWidth="1"/>
    <col min="2050" max="2050" width="25.5" customWidth="1"/>
    <col min="2051" max="2051" width="28.6666666666667" customWidth="1"/>
    <col min="2302" max="2302" width="39.5" customWidth="1"/>
    <col min="2303" max="2303" width="16.3333333333333" customWidth="1"/>
    <col min="2304" max="2304" width="16" customWidth="1"/>
    <col min="2305" max="2305" width="14.3333333333333" customWidth="1"/>
    <col min="2306" max="2306" width="25.5" customWidth="1"/>
    <col min="2307" max="2307" width="28.6666666666667" customWidth="1"/>
    <col min="2558" max="2558" width="39.5" customWidth="1"/>
    <col min="2559" max="2559" width="16.3333333333333" customWidth="1"/>
    <col min="2560" max="2560" width="16" customWidth="1"/>
    <col min="2561" max="2561" width="14.3333333333333" customWidth="1"/>
    <col min="2562" max="2562" width="25.5" customWidth="1"/>
    <col min="2563" max="2563" width="28.6666666666667" customWidth="1"/>
    <col min="2814" max="2814" width="39.5" customWidth="1"/>
    <col min="2815" max="2815" width="16.3333333333333" customWidth="1"/>
    <col min="2816" max="2816" width="16" customWidth="1"/>
    <col min="2817" max="2817" width="14.3333333333333" customWidth="1"/>
    <col min="2818" max="2818" width="25.5" customWidth="1"/>
    <col min="2819" max="2819" width="28.6666666666667" customWidth="1"/>
    <col min="3070" max="3070" width="39.5" customWidth="1"/>
    <col min="3071" max="3071" width="16.3333333333333" customWidth="1"/>
    <col min="3072" max="3072" width="16" customWidth="1"/>
    <col min="3073" max="3073" width="14.3333333333333" customWidth="1"/>
    <col min="3074" max="3074" width="25.5" customWidth="1"/>
    <col min="3075" max="3075" width="28.6666666666667" customWidth="1"/>
    <col min="3326" max="3326" width="39.5" customWidth="1"/>
    <col min="3327" max="3327" width="16.3333333333333" customWidth="1"/>
    <col min="3328" max="3328" width="16" customWidth="1"/>
    <col min="3329" max="3329" width="14.3333333333333" customWidth="1"/>
    <col min="3330" max="3330" width="25.5" customWidth="1"/>
    <col min="3331" max="3331" width="28.6666666666667" customWidth="1"/>
    <col min="3582" max="3582" width="39.5" customWidth="1"/>
    <col min="3583" max="3583" width="16.3333333333333" customWidth="1"/>
    <col min="3584" max="3584" width="16" customWidth="1"/>
    <col min="3585" max="3585" width="14.3333333333333" customWidth="1"/>
    <col min="3586" max="3586" width="25.5" customWidth="1"/>
    <col min="3587" max="3587" width="28.6666666666667" customWidth="1"/>
    <col min="3838" max="3838" width="39.5" customWidth="1"/>
    <col min="3839" max="3839" width="16.3333333333333" customWidth="1"/>
    <col min="3840" max="3840" width="16" customWidth="1"/>
    <col min="3841" max="3841" width="14.3333333333333" customWidth="1"/>
    <col min="3842" max="3842" width="25.5" customWidth="1"/>
    <col min="3843" max="3843" width="28.6666666666667" customWidth="1"/>
    <col min="4094" max="4094" width="39.5" customWidth="1"/>
    <col min="4095" max="4095" width="16.3333333333333" customWidth="1"/>
    <col min="4096" max="4096" width="16" customWidth="1"/>
    <col min="4097" max="4097" width="14.3333333333333" customWidth="1"/>
    <col min="4098" max="4098" width="25.5" customWidth="1"/>
    <col min="4099" max="4099" width="28.6666666666667" customWidth="1"/>
    <col min="4350" max="4350" width="39.5" customWidth="1"/>
    <col min="4351" max="4351" width="16.3333333333333" customWidth="1"/>
    <col min="4352" max="4352" width="16" customWidth="1"/>
    <col min="4353" max="4353" width="14.3333333333333" customWidth="1"/>
    <col min="4354" max="4354" width="25.5" customWidth="1"/>
    <col min="4355" max="4355" width="28.6666666666667" customWidth="1"/>
    <col min="4606" max="4606" width="39.5" customWidth="1"/>
    <col min="4607" max="4607" width="16.3333333333333" customWidth="1"/>
    <col min="4608" max="4608" width="16" customWidth="1"/>
    <col min="4609" max="4609" width="14.3333333333333" customWidth="1"/>
    <col min="4610" max="4610" width="25.5" customWidth="1"/>
    <col min="4611" max="4611" width="28.6666666666667" customWidth="1"/>
    <col min="4862" max="4862" width="39.5" customWidth="1"/>
    <col min="4863" max="4863" width="16.3333333333333" customWidth="1"/>
    <col min="4864" max="4864" width="16" customWidth="1"/>
    <col min="4865" max="4865" width="14.3333333333333" customWidth="1"/>
    <col min="4866" max="4866" width="25.5" customWidth="1"/>
    <col min="4867" max="4867" width="28.6666666666667" customWidth="1"/>
    <col min="5118" max="5118" width="39.5" customWidth="1"/>
    <col min="5119" max="5119" width="16.3333333333333" customWidth="1"/>
    <col min="5120" max="5120" width="16" customWidth="1"/>
    <col min="5121" max="5121" width="14.3333333333333" customWidth="1"/>
    <col min="5122" max="5122" width="25.5" customWidth="1"/>
    <col min="5123" max="5123" width="28.6666666666667" customWidth="1"/>
    <col min="5374" max="5374" width="39.5" customWidth="1"/>
    <col min="5375" max="5375" width="16.3333333333333" customWidth="1"/>
    <col min="5376" max="5376" width="16" customWidth="1"/>
    <col min="5377" max="5377" width="14.3333333333333" customWidth="1"/>
    <col min="5378" max="5378" width="25.5" customWidth="1"/>
    <col min="5379" max="5379" width="28.6666666666667" customWidth="1"/>
    <col min="5630" max="5630" width="39.5" customWidth="1"/>
    <col min="5631" max="5631" width="16.3333333333333" customWidth="1"/>
    <col min="5632" max="5632" width="16" customWidth="1"/>
    <col min="5633" max="5633" width="14.3333333333333" customWidth="1"/>
    <col min="5634" max="5634" width="25.5" customWidth="1"/>
    <col min="5635" max="5635" width="28.6666666666667" customWidth="1"/>
    <col min="5886" max="5886" width="39.5" customWidth="1"/>
    <col min="5887" max="5887" width="16.3333333333333" customWidth="1"/>
    <col min="5888" max="5888" width="16" customWidth="1"/>
    <col min="5889" max="5889" width="14.3333333333333" customWidth="1"/>
    <col min="5890" max="5890" width="25.5" customWidth="1"/>
    <col min="5891" max="5891" width="28.6666666666667" customWidth="1"/>
    <col min="6142" max="6142" width="39.5" customWidth="1"/>
    <col min="6143" max="6143" width="16.3333333333333" customWidth="1"/>
    <col min="6144" max="6144" width="16" customWidth="1"/>
    <col min="6145" max="6145" width="14.3333333333333" customWidth="1"/>
    <col min="6146" max="6146" width="25.5" customWidth="1"/>
    <col min="6147" max="6147" width="28.6666666666667" customWidth="1"/>
    <col min="6398" max="6398" width="39.5" customWidth="1"/>
    <col min="6399" max="6399" width="16.3333333333333" customWidth="1"/>
    <col min="6400" max="6400" width="16" customWidth="1"/>
    <col min="6401" max="6401" width="14.3333333333333" customWidth="1"/>
    <col min="6402" max="6402" width="25.5" customWidth="1"/>
    <col min="6403" max="6403" width="28.6666666666667" customWidth="1"/>
    <col min="6654" max="6654" width="39.5" customWidth="1"/>
    <col min="6655" max="6655" width="16.3333333333333" customWidth="1"/>
    <col min="6656" max="6656" width="16" customWidth="1"/>
    <col min="6657" max="6657" width="14.3333333333333" customWidth="1"/>
    <col min="6658" max="6658" width="25.5" customWidth="1"/>
    <col min="6659" max="6659" width="28.6666666666667" customWidth="1"/>
    <col min="6910" max="6910" width="39.5" customWidth="1"/>
    <col min="6911" max="6911" width="16.3333333333333" customWidth="1"/>
    <col min="6912" max="6912" width="16" customWidth="1"/>
    <col min="6913" max="6913" width="14.3333333333333" customWidth="1"/>
    <col min="6914" max="6914" width="25.5" customWidth="1"/>
    <col min="6915" max="6915" width="28.6666666666667" customWidth="1"/>
    <col min="7166" max="7166" width="39.5" customWidth="1"/>
    <col min="7167" max="7167" width="16.3333333333333" customWidth="1"/>
    <col min="7168" max="7168" width="16" customWidth="1"/>
    <col min="7169" max="7169" width="14.3333333333333" customWidth="1"/>
    <col min="7170" max="7170" width="25.5" customWidth="1"/>
    <col min="7171" max="7171" width="28.6666666666667" customWidth="1"/>
    <col min="7422" max="7422" width="39.5" customWidth="1"/>
    <col min="7423" max="7423" width="16.3333333333333" customWidth="1"/>
    <col min="7424" max="7424" width="16" customWidth="1"/>
    <col min="7425" max="7425" width="14.3333333333333" customWidth="1"/>
    <col min="7426" max="7426" width="25.5" customWidth="1"/>
    <col min="7427" max="7427" width="28.6666666666667" customWidth="1"/>
    <col min="7678" max="7678" width="39.5" customWidth="1"/>
    <col min="7679" max="7679" width="16.3333333333333" customWidth="1"/>
    <col min="7680" max="7680" width="16" customWidth="1"/>
    <col min="7681" max="7681" width="14.3333333333333" customWidth="1"/>
    <col min="7682" max="7682" width="25.5" customWidth="1"/>
    <col min="7683" max="7683" width="28.6666666666667" customWidth="1"/>
    <col min="7934" max="7934" width="39.5" customWidth="1"/>
    <col min="7935" max="7935" width="16.3333333333333" customWidth="1"/>
    <col min="7936" max="7936" width="16" customWidth="1"/>
    <col min="7937" max="7937" width="14.3333333333333" customWidth="1"/>
    <col min="7938" max="7938" width="25.5" customWidth="1"/>
    <col min="7939" max="7939" width="28.6666666666667" customWidth="1"/>
    <col min="8190" max="8190" width="39.5" customWidth="1"/>
    <col min="8191" max="8191" width="16.3333333333333" customWidth="1"/>
    <col min="8192" max="8192" width="16" customWidth="1"/>
    <col min="8193" max="8193" width="14.3333333333333" customWidth="1"/>
    <col min="8194" max="8194" width="25.5" customWidth="1"/>
    <col min="8195" max="8195" width="28.6666666666667" customWidth="1"/>
    <col min="8446" max="8446" width="39.5" customWidth="1"/>
    <col min="8447" max="8447" width="16.3333333333333" customWidth="1"/>
    <col min="8448" max="8448" width="16" customWidth="1"/>
    <col min="8449" max="8449" width="14.3333333333333" customWidth="1"/>
    <col min="8450" max="8450" width="25.5" customWidth="1"/>
    <col min="8451" max="8451" width="28.6666666666667" customWidth="1"/>
    <col min="8702" max="8702" width="39.5" customWidth="1"/>
    <col min="8703" max="8703" width="16.3333333333333" customWidth="1"/>
    <col min="8704" max="8704" width="16" customWidth="1"/>
    <col min="8705" max="8705" width="14.3333333333333" customWidth="1"/>
    <col min="8706" max="8706" width="25.5" customWidth="1"/>
    <col min="8707" max="8707" width="28.6666666666667" customWidth="1"/>
    <col min="8958" max="8958" width="39.5" customWidth="1"/>
    <col min="8959" max="8959" width="16.3333333333333" customWidth="1"/>
    <col min="8960" max="8960" width="16" customWidth="1"/>
    <col min="8961" max="8961" width="14.3333333333333" customWidth="1"/>
    <col min="8962" max="8962" width="25.5" customWidth="1"/>
    <col min="8963" max="8963" width="28.6666666666667" customWidth="1"/>
    <col min="9214" max="9214" width="39.5" customWidth="1"/>
    <col min="9215" max="9215" width="16.3333333333333" customWidth="1"/>
    <col min="9216" max="9216" width="16" customWidth="1"/>
    <col min="9217" max="9217" width="14.3333333333333" customWidth="1"/>
    <col min="9218" max="9218" width="25.5" customWidth="1"/>
    <col min="9219" max="9219" width="28.6666666666667" customWidth="1"/>
    <col min="9470" max="9470" width="39.5" customWidth="1"/>
    <col min="9471" max="9471" width="16.3333333333333" customWidth="1"/>
    <col min="9472" max="9472" width="16" customWidth="1"/>
    <col min="9473" max="9473" width="14.3333333333333" customWidth="1"/>
    <col min="9474" max="9474" width="25.5" customWidth="1"/>
    <col min="9475" max="9475" width="28.6666666666667" customWidth="1"/>
    <col min="9726" max="9726" width="39.5" customWidth="1"/>
    <col min="9727" max="9727" width="16.3333333333333" customWidth="1"/>
    <col min="9728" max="9728" width="16" customWidth="1"/>
    <col min="9729" max="9729" width="14.3333333333333" customWidth="1"/>
    <col min="9730" max="9730" width="25.5" customWidth="1"/>
    <col min="9731" max="9731" width="28.6666666666667" customWidth="1"/>
    <col min="9982" max="9982" width="39.5" customWidth="1"/>
    <col min="9983" max="9983" width="16.3333333333333" customWidth="1"/>
    <col min="9984" max="9984" width="16" customWidth="1"/>
    <col min="9985" max="9985" width="14.3333333333333" customWidth="1"/>
    <col min="9986" max="9986" width="25.5" customWidth="1"/>
    <col min="9987" max="9987" width="28.6666666666667" customWidth="1"/>
    <col min="10238" max="10238" width="39.5" customWidth="1"/>
    <col min="10239" max="10239" width="16.3333333333333" customWidth="1"/>
    <col min="10240" max="10240" width="16" customWidth="1"/>
    <col min="10241" max="10241" width="14.3333333333333" customWidth="1"/>
    <col min="10242" max="10242" width="25.5" customWidth="1"/>
    <col min="10243" max="10243" width="28.6666666666667" customWidth="1"/>
    <col min="10494" max="10494" width="39.5" customWidth="1"/>
    <col min="10495" max="10495" width="16.3333333333333" customWidth="1"/>
    <col min="10496" max="10496" width="16" customWidth="1"/>
    <col min="10497" max="10497" width="14.3333333333333" customWidth="1"/>
    <col min="10498" max="10498" width="25.5" customWidth="1"/>
    <col min="10499" max="10499" width="28.6666666666667" customWidth="1"/>
    <col min="10750" max="10750" width="39.5" customWidth="1"/>
    <col min="10751" max="10751" width="16.3333333333333" customWidth="1"/>
    <col min="10752" max="10752" width="16" customWidth="1"/>
    <col min="10753" max="10753" width="14.3333333333333" customWidth="1"/>
    <col min="10754" max="10754" width="25.5" customWidth="1"/>
    <col min="10755" max="10755" width="28.6666666666667" customWidth="1"/>
    <col min="11006" max="11006" width="39.5" customWidth="1"/>
    <col min="11007" max="11007" width="16.3333333333333" customWidth="1"/>
    <col min="11008" max="11008" width="16" customWidth="1"/>
    <col min="11009" max="11009" width="14.3333333333333" customWidth="1"/>
    <col min="11010" max="11010" width="25.5" customWidth="1"/>
    <col min="11011" max="11011" width="28.6666666666667" customWidth="1"/>
    <col min="11262" max="11262" width="39.5" customWidth="1"/>
    <col min="11263" max="11263" width="16.3333333333333" customWidth="1"/>
    <col min="11264" max="11264" width="16" customWidth="1"/>
    <col min="11265" max="11265" width="14.3333333333333" customWidth="1"/>
    <col min="11266" max="11266" width="25.5" customWidth="1"/>
    <col min="11267" max="11267" width="28.6666666666667" customWidth="1"/>
    <col min="11518" max="11518" width="39.5" customWidth="1"/>
    <col min="11519" max="11519" width="16.3333333333333" customWidth="1"/>
    <col min="11520" max="11520" width="16" customWidth="1"/>
    <col min="11521" max="11521" width="14.3333333333333" customWidth="1"/>
    <col min="11522" max="11522" width="25.5" customWidth="1"/>
    <col min="11523" max="11523" width="28.6666666666667" customWidth="1"/>
    <col min="11774" max="11774" width="39.5" customWidth="1"/>
    <col min="11775" max="11775" width="16.3333333333333" customWidth="1"/>
    <col min="11776" max="11776" width="16" customWidth="1"/>
    <col min="11777" max="11777" width="14.3333333333333" customWidth="1"/>
    <col min="11778" max="11778" width="25.5" customWidth="1"/>
    <col min="11779" max="11779" width="28.6666666666667" customWidth="1"/>
    <col min="12030" max="12030" width="39.5" customWidth="1"/>
    <col min="12031" max="12031" width="16.3333333333333" customWidth="1"/>
    <col min="12032" max="12032" width="16" customWidth="1"/>
    <col min="12033" max="12033" width="14.3333333333333" customWidth="1"/>
    <col min="12034" max="12034" width="25.5" customWidth="1"/>
    <col min="12035" max="12035" width="28.6666666666667" customWidth="1"/>
    <col min="12286" max="12286" width="39.5" customWidth="1"/>
    <col min="12287" max="12287" width="16.3333333333333" customWidth="1"/>
    <col min="12288" max="12288" width="16" customWidth="1"/>
    <col min="12289" max="12289" width="14.3333333333333" customWidth="1"/>
    <col min="12290" max="12290" width="25.5" customWidth="1"/>
    <col min="12291" max="12291" width="28.6666666666667" customWidth="1"/>
    <col min="12542" max="12542" width="39.5" customWidth="1"/>
    <col min="12543" max="12543" width="16.3333333333333" customWidth="1"/>
    <col min="12544" max="12544" width="16" customWidth="1"/>
    <col min="12545" max="12545" width="14.3333333333333" customWidth="1"/>
    <col min="12546" max="12546" width="25.5" customWidth="1"/>
    <col min="12547" max="12547" width="28.6666666666667" customWidth="1"/>
    <col min="12798" max="12798" width="39.5" customWidth="1"/>
    <col min="12799" max="12799" width="16.3333333333333" customWidth="1"/>
    <col min="12800" max="12800" width="16" customWidth="1"/>
    <col min="12801" max="12801" width="14.3333333333333" customWidth="1"/>
    <col min="12802" max="12802" width="25.5" customWidth="1"/>
    <col min="12803" max="12803" width="28.6666666666667" customWidth="1"/>
    <col min="13054" max="13054" width="39.5" customWidth="1"/>
    <col min="13055" max="13055" width="16.3333333333333" customWidth="1"/>
    <col min="13056" max="13056" width="16" customWidth="1"/>
    <col min="13057" max="13057" width="14.3333333333333" customWidth="1"/>
    <col min="13058" max="13058" width="25.5" customWidth="1"/>
    <col min="13059" max="13059" width="28.6666666666667" customWidth="1"/>
    <col min="13310" max="13310" width="39.5" customWidth="1"/>
    <col min="13311" max="13311" width="16.3333333333333" customWidth="1"/>
    <col min="13312" max="13312" width="16" customWidth="1"/>
    <col min="13313" max="13313" width="14.3333333333333" customWidth="1"/>
    <col min="13314" max="13314" width="25.5" customWidth="1"/>
    <col min="13315" max="13315" width="28.6666666666667" customWidth="1"/>
    <col min="13566" max="13566" width="39.5" customWidth="1"/>
    <col min="13567" max="13567" width="16.3333333333333" customWidth="1"/>
    <col min="13568" max="13568" width="16" customWidth="1"/>
    <col min="13569" max="13569" width="14.3333333333333" customWidth="1"/>
    <col min="13570" max="13570" width="25.5" customWidth="1"/>
    <col min="13571" max="13571" width="28.6666666666667" customWidth="1"/>
    <col min="13822" max="13822" width="39.5" customWidth="1"/>
    <col min="13823" max="13823" width="16.3333333333333" customWidth="1"/>
    <col min="13824" max="13824" width="16" customWidth="1"/>
    <col min="13825" max="13825" width="14.3333333333333" customWidth="1"/>
    <col min="13826" max="13826" width="25.5" customWidth="1"/>
    <col min="13827" max="13827" width="28.6666666666667" customWidth="1"/>
    <col min="14078" max="14078" width="39.5" customWidth="1"/>
    <col min="14079" max="14079" width="16.3333333333333" customWidth="1"/>
    <col min="14080" max="14080" width="16" customWidth="1"/>
    <col min="14081" max="14081" width="14.3333333333333" customWidth="1"/>
    <col min="14082" max="14082" width="25.5" customWidth="1"/>
    <col min="14083" max="14083" width="28.6666666666667" customWidth="1"/>
    <col min="14334" max="14334" width="39.5" customWidth="1"/>
    <col min="14335" max="14335" width="16.3333333333333" customWidth="1"/>
    <col min="14336" max="14336" width="16" customWidth="1"/>
    <col min="14337" max="14337" width="14.3333333333333" customWidth="1"/>
    <col min="14338" max="14338" width="25.5" customWidth="1"/>
    <col min="14339" max="14339" width="28.6666666666667" customWidth="1"/>
    <col min="14590" max="14590" width="39.5" customWidth="1"/>
    <col min="14591" max="14591" width="16.3333333333333" customWidth="1"/>
    <col min="14592" max="14592" width="16" customWidth="1"/>
    <col min="14593" max="14593" width="14.3333333333333" customWidth="1"/>
    <col min="14594" max="14594" width="25.5" customWidth="1"/>
    <col min="14595" max="14595" width="28.6666666666667" customWidth="1"/>
    <col min="14846" max="14846" width="39.5" customWidth="1"/>
    <col min="14847" max="14847" width="16.3333333333333" customWidth="1"/>
    <col min="14848" max="14848" width="16" customWidth="1"/>
    <col min="14849" max="14849" width="14.3333333333333" customWidth="1"/>
    <col min="14850" max="14850" width="25.5" customWidth="1"/>
    <col min="14851" max="14851" width="28.6666666666667" customWidth="1"/>
    <col min="15102" max="15102" width="39.5" customWidth="1"/>
    <col min="15103" max="15103" width="16.3333333333333" customWidth="1"/>
    <col min="15104" max="15104" width="16" customWidth="1"/>
    <col min="15105" max="15105" width="14.3333333333333" customWidth="1"/>
    <col min="15106" max="15106" width="25.5" customWidth="1"/>
    <col min="15107" max="15107" width="28.6666666666667" customWidth="1"/>
    <col min="15358" max="15358" width="39.5" customWidth="1"/>
    <col min="15359" max="15359" width="16.3333333333333" customWidth="1"/>
    <col min="15360" max="15360" width="16" customWidth="1"/>
    <col min="15361" max="15361" width="14.3333333333333" customWidth="1"/>
    <col min="15362" max="15362" width="25.5" customWidth="1"/>
    <col min="15363" max="15363" width="28.6666666666667" customWidth="1"/>
    <col min="15614" max="15614" width="39.5" customWidth="1"/>
    <col min="15615" max="15615" width="16.3333333333333" customWidth="1"/>
    <col min="15616" max="15616" width="16" customWidth="1"/>
    <col min="15617" max="15617" width="14.3333333333333" customWidth="1"/>
    <col min="15618" max="15618" width="25.5" customWidth="1"/>
    <col min="15619" max="15619" width="28.6666666666667" customWidth="1"/>
    <col min="15870" max="15870" width="39.5" customWidth="1"/>
    <col min="15871" max="15871" width="16.3333333333333" customWidth="1"/>
    <col min="15872" max="15872" width="16" customWidth="1"/>
    <col min="15873" max="15873" width="14.3333333333333" customWidth="1"/>
    <col min="15874" max="15874" width="25.5" customWidth="1"/>
    <col min="15875" max="15875" width="28.6666666666667" customWidth="1"/>
    <col min="16126" max="16126" width="39.5" customWidth="1"/>
    <col min="16127" max="16127" width="16.3333333333333" customWidth="1"/>
    <col min="16128" max="16128" width="16" customWidth="1"/>
    <col min="16129" max="16129" width="14.3333333333333" customWidth="1"/>
    <col min="16130" max="16130" width="25.5" customWidth="1"/>
    <col min="16131" max="16131" width="28.6666666666667" customWidth="1"/>
  </cols>
  <sheetData>
    <row r="1" ht="19.5" customHeight="1" spans="1:1">
      <c r="A1" s="82" t="s">
        <v>1242</v>
      </c>
    </row>
    <row r="2" ht="37.5" customHeight="1" spans="1:2">
      <c r="A2" s="83" t="s">
        <v>1243</v>
      </c>
      <c r="B2" s="83"/>
    </row>
    <row r="3" ht="19.5" customHeight="1" spans="1:2">
      <c r="A3" s="84" t="s">
        <v>1244</v>
      </c>
      <c r="B3" s="85"/>
    </row>
    <row r="4" ht="36" customHeight="1" spans="1:2">
      <c r="A4" s="86" t="s">
        <v>1245</v>
      </c>
      <c r="B4" s="87" t="s">
        <v>89</v>
      </c>
    </row>
    <row r="5" ht="22" customHeight="1" spans="1:2">
      <c r="A5" s="88" t="s">
        <v>1246</v>
      </c>
      <c r="B5" s="89"/>
    </row>
    <row r="6" ht="22" customHeight="1" spans="1:2">
      <c r="A6" s="88" t="s">
        <v>1247</v>
      </c>
      <c r="B6" s="89"/>
    </row>
    <row r="7" ht="22" customHeight="1" spans="1:2">
      <c r="A7" s="88" t="s">
        <v>1248</v>
      </c>
      <c r="B7" s="89"/>
    </row>
    <row r="8" ht="22" customHeight="1" spans="1:2">
      <c r="A8" s="88" t="s">
        <v>1249</v>
      </c>
      <c r="B8" s="89"/>
    </row>
    <row r="9" ht="22" customHeight="1" spans="1:2">
      <c r="A9" s="88" t="s">
        <v>1250</v>
      </c>
      <c r="B9" s="89"/>
    </row>
    <row r="10" ht="22" customHeight="1" spans="1:2">
      <c r="A10" s="90" t="s">
        <v>1251</v>
      </c>
      <c r="B10" s="89"/>
    </row>
    <row r="11" ht="22" customHeight="1" spans="1:2">
      <c r="A11" s="90" t="s">
        <v>1252</v>
      </c>
      <c r="B11" s="89"/>
    </row>
    <row r="12" ht="22" customHeight="1" spans="1:2">
      <c r="A12" s="90" t="s">
        <v>1253</v>
      </c>
      <c r="B12" s="89"/>
    </row>
    <row r="13" ht="22" customHeight="1" spans="1:2">
      <c r="A13" s="90" t="s">
        <v>1254</v>
      </c>
      <c r="B13" s="89"/>
    </row>
    <row r="14" ht="22" customHeight="1" spans="1:2">
      <c r="A14" s="90" t="s">
        <v>1255</v>
      </c>
      <c r="B14" s="89">
        <v>16000</v>
      </c>
    </row>
    <row r="15" ht="22" customHeight="1" spans="1:2">
      <c r="A15" s="90" t="s">
        <v>1256</v>
      </c>
      <c r="B15" s="89"/>
    </row>
    <row r="16" ht="22" customHeight="1" spans="1:2">
      <c r="A16" s="90" t="s">
        <v>1257</v>
      </c>
      <c r="B16" s="89"/>
    </row>
    <row r="17" ht="22" customHeight="1" spans="1:2">
      <c r="A17" s="90" t="s">
        <v>1258</v>
      </c>
      <c r="B17" s="89">
        <v>280</v>
      </c>
    </row>
    <row r="18" ht="22" customHeight="1" spans="1:2">
      <c r="A18" s="90" t="s">
        <v>1259</v>
      </c>
      <c r="B18" s="89">
        <v>220</v>
      </c>
    </row>
    <row r="19" ht="22" customHeight="1" spans="1:2">
      <c r="A19" s="90" t="s">
        <v>1260</v>
      </c>
      <c r="B19" s="89"/>
    </row>
    <row r="20" ht="22" customHeight="1" spans="1:2">
      <c r="A20" s="90" t="s">
        <v>1261</v>
      </c>
      <c r="B20" s="89"/>
    </row>
    <row r="21" ht="22" customHeight="1" spans="1:2">
      <c r="A21" s="90" t="s">
        <v>1262</v>
      </c>
      <c r="B21" s="89"/>
    </row>
    <row r="22" ht="22" customHeight="1" spans="1:2">
      <c r="A22" s="90" t="s">
        <v>1263</v>
      </c>
      <c r="B22" s="89"/>
    </row>
    <row r="23" ht="22" customHeight="1" spans="1:2">
      <c r="A23" s="90" t="s">
        <v>1264</v>
      </c>
      <c r="B23" s="89"/>
    </row>
    <row r="24" ht="22" customHeight="1" spans="1:2">
      <c r="A24" s="90" t="s">
        <v>1265</v>
      </c>
      <c r="B24" s="89"/>
    </row>
    <row r="25" ht="22" customHeight="1" spans="1:2">
      <c r="A25" s="90" t="s">
        <v>1266</v>
      </c>
      <c r="B25" s="89"/>
    </row>
    <row r="26" ht="22" customHeight="1" spans="1:2">
      <c r="A26" s="90" t="s">
        <v>1267</v>
      </c>
      <c r="B26" s="89"/>
    </row>
    <row r="27" ht="22" customHeight="1" spans="1:2">
      <c r="A27" s="90" t="s">
        <v>1268</v>
      </c>
      <c r="B27" s="89"/>
    </row>
    <row r="28" ht="31" customHeight="1" spans="1:2">
      <c r="A28" s="90" t="s">
        <v>1269</v>
      </c>
      <c r="B28" s="89"/>
    </row>
    <row r="29" ht="22" customHeight="1" spans="1:2">
      <c r="A29" s="90" t="s">
        <v>1270</v>
      </c>
      <c r="B29" s="89"/>
    </row>
    <row r="30" ht="22" customHeight="1" spans="1:2">
      <c r="A30" s="90" t="s">
        <v>1271</v>
      </c>
      <c r="B30" s="89"/>
    </row>
    <row r="31" ht="22" customHeight="1" spans="1:2">
      <c r="A31" s="90" t="s">
        <v>1272</v>
      </c>
      <c r="B31" s="89"/>
    </row>
    <row r="32" ht="22" customHeight="1" spans="1:2">
      <c r="A32" s="90" t="s">
        <v>1273</v>
      </c>
      <c r="B32" s="89"/>
    </row>
    <row r="33" ht="22" customHeight="1" spans="1:2">
      <c r="A33" s="90" t="s">
        <v>1274</v>
      </c>
      <c r="B33" s="89"/>
    </row>
    <row r="34" ht="22" customHeight="1" spans="1:2">
      <c r="A34" s="90" t="s">
        <v>1275</v>
      </c>
      <c r="B34" s="89"/>
    </row>
    <row r="35" ht="22" customHeight="1" spans="1:2">
      <c r="A35" s="90" t="s">
        <v>1276</v>
      </c>
      <c r="B35" s="89"/>
    </row>
    <row r="36" ht="22" customHeight="1" spans="1:2">
      <c r="A36" s="90" t="s">
        <v>1277</v>
      </c>
      <c r="B36" s="89"/>
    </row>
    <row r="37" ht="22" customHeight="1" spans="1:2">
      <c r="A37" s="90" t="s">
        <v>1278</v>
      </c>
      <c r="B37" s="89"/>
    </row>
    <row r="38" ht="22" customHeight="1" spans="1:2">
      <c r="A38" s="90" t="s">
        <v>1279</v>
      </c>
      <c r="B38" s="89"/>
    </row>
    <row r="39" ht="22" customHeight="1" spans="1:2">
      <c r="A39" s="90" t="s">
        <v>1280</v>
      </c>
      <c r="B39" s="89"/>
    </row>
    <row r="40" ht="22" customHeight="1" spans="1:2">
      <c r="A40" s="90" t="s">
        <v>1281</v>
      </c>
      <c r="B40" s="89"/>
    </row>
    <row r="41" ht="22" customHeight="1" spans="1:2">
      <c r="A41" s="90" t="s">
        <v>1282</v>
      </c>
      <c r="B41" s="89"/>
    </row>
    <row r="42" ht="22" customHeight="1" spans="1:2">
      <c r="A42" s="90" t="s">
        <v>1283</v>
      </c>
      <c r="B42" s="89"/>
    </row>
    <row r="43" ht="22" customHeight="1" spans="1:2">
      <c r="A43" s="90" t="s">
        <v>1284</v>
      </c>
      <c r="B43" s="89"/>
    </row>
    <row r="44" ht="22" customHeight="1" spans="1:2">
      <c r="A44" s="91" t="s">
        <v>1285</v>
      </c>
      <c r="B44" s="92">
        <v>16500</v>
      </c>
    </row>
    <row r="45" ht="22" customHeight="1" spans="1:2">
      <c r="A45" s="93" t="s">
        <v>1286</v>
      </c>
      <c r="B45" s="92"/>
    </row>
    <row r="46" ht="22" customHeight="1" spans="1:3">
      <c r="A46" s="94" t="s">
        <v>1287</v>
      </c>
      <c r="B46" s="92"/>
      <c r="C46" s="95"/>
    </row>
    <row r="47" ht="22" customHeight="1" spans="1:2">
      <c r="A47" s="96" t="s">
        <v>1288</v>
      </c>
      <c r="B47" s="92"/>
    </row>
    <row r="48" ht="22" customHeight="1" spans="1:2">
      <c r="A48" s="96" t="s">
        <v>1289</v>
      </c>
      <c r="B48" s="92"/>
    </row>
    <row r="49" ht="22" customHeight="1" spans="1:2">
      <c r="A49" s="96" t="s">
        <v>1290</v>
      </c>
      <c r="B49" s="92">
        <v>34000</v>
      </c>
    </row>
    <row r="50" ht="22" customHeight="1" spans="1:2">
      <c r="A50" s="96" t="s">
        <v>1291</v>
      </c>
      <c r="B50" s="92"/>
    </row>
    <row r="51" ht="22" customHeight="1" spans="1:2">
      <c r="A51" s="96" t="s">
        <v>1292</v>
      </c>
      <c r="B51" s="97"/>
    </row>
    <row r="52" ht="22" customHeight="1" spans="1:2">
      <c r="A52" s="91" t="s">
        <v>1293</v>
      </c>
      <c r="B52" s="98">
        <v>50500</v>
      </c>
    </row>
    <row r="53" ht="31.5" customHeight="1"/>
    <row r="54" ht="13.5" spans="1:2">
      <c r="A54" s="99"/>
      <c r="B54" s="100"/>
    </row>
  </sheetData>
  <mergeCells count="2">
    <mergeCell ref="A2:B2"/>
    <mergeCell ref="A3:B3"/>
  </mergeCells>
  <printOptions horizontalCentered="1"/>
  <pageMargins left="0.708333333333333" right="0.511805555555556" top="0.944444444444444" bottom="0.904861111111111" header="0.314583333333333" footer="0.314583333333333"/>
  <pageSetup paperSize="9"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4"/>
  <sheetViews>
    <sheetView topLeftCell="A26" workbookViewId="0">
      <selection activeCell="A50" sqref="A50"/>
    </sheetView>
  </sheetViews>
  <sheetFormatPr defaultColWidth="12.1666666666667" defaultRowHeight="11.25" outlineLevelCol="2"/>
  <cols>
    <col min="1" max="1" width="86.6666666666667" customWidth="1"/>
    <col min="2" max="2" width="23.5" customWidth="1"/>
    <col min="3" max="3" width="28.6666666666667" customWidth="1"/>
    <col min="254" max="254" width="39.5" customWidth="1"/>
    <col min="255" max="255" width="16.3333333333333" customWidth="1"/>
    <col min="256" max="256" width="16" customWidth="1"/>
    <col min="257" max="257" width="14.3333333333333" customWidth="1"/>
    <col min="258" max="258" width="25.5" customWidth="1"/>
    <col min="259" max="259" width="28.6666666666667" customWidth="1"/>
    <col min="510" max="510" width="39.5" customWidth="1"/>
    <col min="511" max="511" width="16.3333333333333" customWidth="1"/>
    <col min="512" max="512" width="16" customWidth="1"/>
    <col min="513" max="513" width="14.3333333333333" customWidth="1"/>
    <col min="514" max="514" width="25.5" customWidth="1"/>
    <col min="515" max="515" width="28.6666666666667" customWidth="1"/>
    <col min="766" max="766" width="39.5" customWidth="1"/>
    <col min="767" max="767" width="16.3333333333333" customWidth="1"/>
    <col min="768" max="768" width="16" customWidth="1"/>
    <col min="769" max="769" width="14.3333333333333" customWidth="1"/>
    <col min="770" max="770" width="25.5" customWidth="1"/>
    <col min="771" max="771" width="28.6666666666667" customWidth="1"/>
    <col min="1022" max="1022" width="39.5" customWidth="1"/>
    <col min="1023" max="1023" width="16.3333333333333" customWidth="1"/>
    <col min="1024" max="1024" width="16" customWidth="1"/>
    <col min="1025" max="1025" width="14.3333333333333" customWidth="1"/>
    <col min="1026" max="1026" width="25.5" customWidth="1"/>
    <col min="1027" max="1027" width="28.6666666666667" customWidth="1"/>
    <col min="1278" max="1278" width="39.5" customWidth="1"/>
    <col min="1279" max="1279" width="16.3333333333333" customWidth="1"/>
    <col min="1280" max="1280" width="16" customWidth="1"/>
    <col min="1281" max="1281" width="14.3333333333333" customWidth="1"/>
    <col min="1282" max="1282" width="25.5" customWidth="1"/>
    <col min="1283" max="1283" width="28.6666666666667" customWidth="1"/>
    <col min="1534" max="1534" width="39.5" customWidth="1"/>
    <col min="1535" max="1535" width="16.3333333333333" customWidth="1"/>
    <col min="1536" max="1536" width="16" customWidth="1"/>
    <col min="1537" max="1537" width="14.3333333333333" customWidth="1"/>
    <col min="1538" max="1538" width="25.5" customWidth="1"/>
    <col min="1539" max="1539" width="28.6666666666667" customWidth="1"/>
    <col min="1790" max="1790" width="39.5" customWidth="1"/>
    <col min="1791" max="1791" width="16.3333333333333" customWidth="1"/>
    <col min="1792" max="1792" width="16" customWidth="1"/>
    <col min="1793" max="1793" width="14.3333333333333" customWidth="1"/>
    <col min="1794" max="1794" width="25.5" customWidth="1"/>
    <col min="1795" max="1795" width="28.6666666666667" customWidth="1"/>
    <col min="2046" max="2046" width="39.5" customWidth="1"/>
    <col min="2047" max="2047" width="16.3333333333333" customWidth="1"/>
    <col min="2048" max="2048" width="16" customWidth="1"/>
    <col min="2049" max="2049" width="14.3333333333333" customWidth="1"/>
    <col min="2050" max="2050" width="25.5" customWidth="1"/>
    <col min="2051" max="2051" width="28.6666666666667" customWidth="1"/>
    <col min="2302" max="2302" width="39.5" customWidth="1"/>
    <col min="2303" max="2303" width="16.3333333333333" customWidth="1"/>
    <col min="2304" max="2304" width="16" customWidth="1"/>
    <col min="2305" max="2305" width="14.3333333333333" customWidth="1"/>
    <col min="2306" max="2306" width="25.5" customWidth="1"/>
    <col min="2307" max="2307" width="28.6666666666667" customWidth="1"/>
    <col min="2558" max="2558" width="39.5" customWidth="1"/>
    <col min="2559" max="2559" width="16.3333333333333" customWidth="1"/>
    <col min="2560" max="2560" width="16" customWidth="1"/>
    <col min="2561" max="2561" width="14.3333333333333" customWidth="1"/>
    <col min="2562" max="2562" width="25.5" customWidth="1"/>
    <col min="2563" max="2563" width="28.6666666666667" customWidth="1"/>
    <col min="2814" max="2814" width="39.5" customWidth="1"/>
    <col min="2815" max="2815" width="16.3333333333333" customWidth="1"/>
    <col min="2816" max="2816" width="16" customWidth="1"/>
    <col min="2817" max="2817" width="14.3333333333333" customWidth="1"/>
    <col min="2818" max="2818" width="25.5" customWidth="1"/>
    <col min="2819" max="2819" width="28.6666666666667" customWidth="1"/>
    <col min="3070" max="3070" width="39.5" customWidth="1"/>
    <col min="3071" max="3071" width="16.3333333333333" customWidth="1"/>
    <col min="3072" max="3072" width="16" customWidth="1"/>
    <col min="3073" max="3073" width="14.3333333333333" customWidth="1"/>
    <col min="3074" max="3074" width="25.5" customWidth="1"/>
    <col min="3075" max="3075" width="28.6666666666667" customWidth="1"/>
    <col min="3326" max="3326" width="39.5" customWidth="1"/>
    <col min="3327" max="3327" width="16.3333333333333" customWidth="1"/>
    <col min="3328" max="3328" width="16" customWidth="1"/>
    <col min="3329" max="3329" width="14.3333333333333" customWidth="1"/>
    <col min="3330" max="3330" width="25.5" customWidth="1"/>
    <col min="3331" max="3331" width="28.6666666666667" customWidth="1"/>
    <col min="3582" max="3582" width="39.5" customWidth="1"/>
    <col min="3583" max="3583" width="16.3333333333333" customWidth="1"/>
    <col min="3584" max="3584" width="16" customWidth="1"/>
    <col min="3585" max="3585" width="14.3333333333333" customWidth="1"/>
    <col min="3586" max="3586" width="25.5" customWidth="1"/>
    <col min="3587" max="3587" width="28.6666666666667" customWidth="1"/>
    <col min="3838" max="3838" width="39.5" customWidth="1"/>
    <col min="3839" max="3839" width="16.3333333333333" customWidth="1"/>
    <col min="3840" max="3840" width="16" customWidth="1"/>
    <col min="3841" max="3841" width="14.3333333333333" customWidth="1"/>
    <col min="3842" max="3842" width="25.5" customWidth="1"/>
    <col min="3843" max="3843" width="28.6666666666667" customWidth="1"/>
    <col min="4094" max="4094" width="39.5" customWidth="1"/>
    <col min="4095" max="4095" width="16.3333333333333" customWidth="1"/>
    <col min="4096" max="4096" width="16" customWidth="1"/>
    <col min="4097" max="4097" width="14.3333333333333" customWidth="1"/>
    <col min="4098" max="4098" width="25.5" customWidth="1"/>
    <col min="4099" max="4099" width="28.6666666666667" customWidth="1"/>
    <col min="4350" max="4350" width="39.5" customWidth="1"/>
    <col min="4351" max="4351" width="16.3333333333333" customWidth="1"/>
    <col min="4352" max="4352" width="16" customWidth="1"/>
    <col min="4353" max="4353" width="14.3333333333333" customWidth="1"/>
    <col min="4354" max="4354" width="25.5" customWidth="1"/>
    <col min="4355" max="4355" width="28.6666666666667" customWidth="1"/>
    <col min="4606" max="4606" width="39.5" customWidth="1"/>
    <col min="4607" max="4607" width="16.3333333333333" customWidth="1"/>
    <col min="4608" max="4608" width="16" customWidth="1"/>
    <col min="4609" max="4609" width="14.3333333333333" customWidth="1"/>
    <col min="4610" max="4610" width="25.5" customWidth="1"/>
    <col min="4611" max="4611" width="28.6666666666667" customWidth="1"/>
    <col min="4862" max="4862" width="39.5" customWidth="1"/>
    <col min="4863" max="4863" width="16.3333333333333" customWidth="1"/>
    <col min="4864" max="4864" width="16" customWidth="1"/>
    <col min="4865" max="4865" width="14.3333333333333" customWidth="1"/>
    <col min="4866" max="4866" width="25.5" customWidth="1"/>
    <col min="4867" max="4867" width="28.6666666666667" customWidth="1"/>
    <col min="5118" max="5118" width="39.5" customWidth="1"/>
    <col min="5119" max="5119" width="16.3333333333333" customWidth="1"/>
    <col min="5120" max="5120" width="16" customWidth="1"/>
    <col min="5121" max="5121" width="14.3333333333333" customWidth="1"/>
    <col min="5122" max="5122" width="25.5" customWidth="1"/>
    <col min="5123" max="5123" width="28.6666666666667" customWidth="1"/>
    <col min="5374" max="5374" width="39.5" customWidth="1"/>
    <col min="5375" max="5375" width="16.3333333333333" customWidth="1"/>
    <col min="5376" max="5376" width="16" customWidth="1"/>
    <col min="5377" max="5377" width="14.3333333333333" customWidth="1"/>
    <col min="5378" max="5378" width="25.5" customWidth="1"/>
    <col min="5379" max="5379" width="28.6666666666667" customWidth="1"/>
    <col min="5630" max="5630" width="39.5" customWidth="1"/>
    <col min="5631" max="5631" width="16.3333333333333" customWidth="1"/>
    <col min="5632" max="5632" width="16" customWidth="1"/>
    <col min="5633" max="5633" width="14.3333333333333" customWidth="1"/>
    <col min="5634" max="5634" width="25.5" customWidth="1"/>
    <col min="5635" max="5635" width="28.6666666666667" customWidth="1"/>
    <col min="5886" max="5886" width="39.5" customWidth="1"/>
    <col min="5887" max="5887" width="16.3333333333333" customWidth="1"/>
    <col min="5888" max="5888" width="16" customWidth="1"/>
    <col min="5889" max="5889" width="14.3333333333333" customWidth="1"/>
    <col min="5890" max="5890" width="25.5" customWidth="1"/>
    <col min="5891" max="5891" width="28.6666666666667" customWidth="1"/>
    <col min="6142" max="6142" width="39.5" customWidth="1"/>
    <col min="6143" max="6143" width="16.3333333333333" customWidth="1"/>
    <col min="6144" max="6144" width="16" customWidth="1"/>
    <col min="6145" max="6145" width="14.3333333333333" customWidth="1"/>
    <col min="6146" max="6146" width="25.5" customWidth="1"/>
    <col min="6147" max="6147" width="28.6666666666667" customWidth="1"/>
    <col min="6398" max="6398" width="39.5" customWidth="1"/>
    <col min="6399" max="6399" width="16.3333333333333" customWidth="1"/>
    <col min="6400" max="6400" width="16" customWidth="1"/>
    <col min="6401" max="6401" width="14.3333333333333" customWidth="1"/>
    <col min="6402" max="6402" width="25.5" customWidth="1"/>
    <col min="6403" max="6403" width="28.6666666666667" customWidth="1"/>
    <col min="6654" max="6654" width="39.5" customWidth="1"/>
    <col min="6655" max="6655" width="16.3333333333333" customWidth="1"/>
    <col min="6656" max="6656" width="16" customWidth="1"/>
    <col min="6657" max="6657" width="14.3333333333333" customWidth="1"/>
    <col min="6658" max="6658" width="25.5" customWidth="1"/>
    <col min="6659" max="6659" width="28.6666666666667" customWidth="1"/>
    <col min="6910" max="6910" width="39.5" customWidth="1"/>
    <col min="6911" max="6911" width="16.3333333333333" customWidth="1"/>
    <col min="6912" max="6912" width="16" customWidth="1"/>
    <col min="6913" max="6913" width="14.3333333333333" customWidth="1"/>
    <col min="6914" max="6914" width="25.5" customWidth="1"/>
    <col min="6915" max="6915" width="28.6666666666667" customWidth="1"/>
    <col min="7166" max="7166" width="39.5" customWidth="1"/>
    <col min="7167" max="7167" width="16.3333333333333" customWidth="1"/>
    <col min="7168" max="7168" width="16" customWidth="1"/>
    <col min="7169" max="7169" width="14.3333333333333" customWidth="1"/>
    <col min="7170" max="7170" width="25.5" customWidth="1"/>
    <col min="7171" max="7171" width="28.6666666666667" customWidth="1"/>
    <col min="7422" max="7422" width="39.5" customWidth="1"/>
    <col min="7423" max="7423" width="16.3333333333333" customWidth="1"/>
    <col min="7424" max="7424" width="16" customWidth="1"/>
    <col min="7425" max="7425" width="14.3333333333333" customWidth="1"/>
    <col min="7426" max="7426" width="25.5" customWidth="1"/>
    <col min="7427" max="7427" width="28.6666666666667" customWidth="1"/>
    <col min="7678" max="7678" width="39.5" customWidth="1"/>
    <col min="7679" max="7679" width="16.3333333333333" customWidth="1"/>
    <col min="7680" max="7680" width="16" customWidth="1"/>
    <col min="7681" max="7681" width="14.3333333333333" customWidth="1"/>
    <col min="7682" max="7682" width="25.5" customWidth="1"/>
    <col min="7683" max="7683" width="28.6666666666667" customWidth="1"/>
    <col min="7934" max="7934" width="39.5" customWidth="1"/>
    <col min="7935" max="7935" width="16.3333333333333" customWidth="1"/>
    <col min="7936" max="7936" width="16" customWidth="1"/>
    <col min="7937" max="7937" width="14.3333333333333" customWidth="1"/>
    <col min="7938" max="7938" width="25.5" customWidth="1"/>
    <col min="7939" max="7939" width="28.6666666666667" customWidth="1"/>
    <col min="8190" max="8190" width="39.5" customWidth="1"/>
    <col min="8191" max="8191" width="16.3333333333333" customWidth="1"/>
    <col min="8192" max="8192" width="16" customWidth="1"/>
    <col min="8193" max="8193" width="14.3333333333333" customWidth="1"/>
    <col min="8194" max="8194" width="25.5" customWidth="1"/>
    <col min="8195" max="8195" width="28.6666666666667" customWidth="1"/>
    <col min="8446" max="8446" width="39.5" customWidth="1"/>
    <col min="8447" max="8447" width="16.3333333333333" customWidth="1"/>
    <col min="8448" max="8448" width="16" customWidth="1"/>
    <col min="8449" max="8449" width="14.3333333333333" customWidth="1"/>
    <col min="8450" max="8450" width="25.5" customWidth="1"/>
    <col min="8451" max="8451" width="28.6666666666667" customWidth="1"/>
    <col min="8702" max="8702" width="39.5" customWidth="1"/>
    <col min="8703" max="8703" width="16.3333333333333" customWidth="1"/>
    <col min="8704" max="8704" width="16" customWidth="1"/>
    <col min="8705" max="8705" width="14.3333333333333" customWidth="1"/>
    <col min="8706" max="8706" width="25.5" customWidth="1"/>
    <col min="8707" max="8707" width="28.6666666666667" customWidth="1"/>
    <col min="8958" max="8958" width="39.5" customWidth="1"/>
    <col min="8959" max="8959" width="16.3333333333333" customWidth="1"/>
    <col min="8960" max="8960" width="16" customWidth="1"/>
    <col min="8961" max="8961" width="14.3333333333333" customWidth="1"/>
    <col min="8962" max="8962" width="25.5" customWidth="1"/>
    <col min="8963" max="8963" width="28.6666666666667" customWidth="1"/>
    <col min="9214" max="9214" width="39.5" customWidth="1"/>
    <col min="9215" max="9215" width="16.3333333333333" customWidth="1"/>
    <col min="9216" max="9216" width="16" customWidth="1"/>
    <col min="9217" max="9217" width="14.3333333333333" customWidth="1"/>
    <col min="9218" max="9218" width="25.5" customWidth="1"/>
    <col min="9219" max="9219" width="28.6666666666667" customWidth="1"/>
    <col min="9470" max="9470" width="39.5" customWidth="1"/>
    <col min="9471" max="9471" width="16.3333333333333" customWidth="1"/>
    <col min="9472" max="9472" width="16" customWidth="1"/>
    <col min="9473" max="9473" width="14.3333333333333" customWidth="1"/>
    <col min="9474" max="9474" width="25.5" customWidth="1"/>
    <col min="9475" max="9475" width="28.6666666666667" customWidth="1"/>
    <col min="9726" max="9726" width="39.5" customWidth="1"/>
    <col min="9727" max="9727" width="16.3333333333333" customWidth="1"/>
    <col min="9728" max="9728" width="16" customWidth="1"/>
    <col min="9729" max="9729" width="14.3333333333333" customWidth="1"/>
    <col min="9730" max="9730" width="25.5" customWidth="1"/>
    <col min="9731" max="9731" width="28.6666666666667" customWidth="1"/>
    <col min="9982" max="9982" width="39.5" customWidth="1"/>
    <col min="9983" max="9983" width="16.3333333333333" customWidth="1"/>
    <col min="9984" max="9984" width="16" customWidth="1"/>
    <col min="9985" max="9985" width="14.3333333333333" customWidth="1"/>
    <col min="9986" max="9986" width="25.5" customWidth="1"/>
    <col min="9987" max="9987" width="28.6666666666667" customWidth="1"/>
    <col min="10238" max="10238" width="39.5" customWidth="1"/>
    <col min="10239" max="10239" width="16.3333333333333" customWidth="1"/>
    <col min="10240" max="10240" width="16" customWidth="1"/>
    <col min="10241" max="10241" width="14.3333333333333" customWidth="1"/>
    <col min="10242" max="10242" width="25.5" customWidth="1"/>
    <col min="10243" max="10243" width="28.6666666666667" customWidth="1"/>
    <col min="10494" max="10494" width="39.5" customWidth="1"/>
    <col min="10495" max="10495" width="16.3333333333333" customWidth="1"/>
    <col min="10496" max="10496" width="16" customWidth="1"/>
    <col min="10497" max="10497" width="14.3333333333333" customWidth="1"/>
    <col min="10498" max="10498" width="25.5" customWidth="1"/>
    <col min="10499" max="10499" width="28.6666666666667" customWidth="1"/>
    <col min="10750" max="10750" width="39.5" customWidth="1"/>
    <col min="10751" max="10751" width="16.3333333333333" customWidth="1"/>
    <col min="10752" max="10752" width="16" customWidth="1"/>
    <col min="10753" max="10753" width="14.3333333333333" customWidth="1"/>
    <col min="10754" max="10754" width="25.5" customWidth="1"/>
    <col min="10755" max="10755" width="28.6666666666667" customWidth="1"/>
    <col min="11006" max="11006" width="39.5" customWidth="1"/>
    <col min="11007" max="11007" width="16.3333333333333" customWidth="1"/>
    <col min="11008" max="11008" width="16" customWidth="1"/>
    <col min="11009" max="11009" width="14.3333333333333" customWidth="1"/>
    <col min="11010" max="11010" width="25.5" customWidth="1"/>
    <col min="11011" max="11011" width="28.6666666666667" customWidth="1"/>
    <col min="11262" max="11262" width="39.5" customWidth="1"/>
    <col min="11263" max="11263" width="16.3333333333333" customWidth="1"/>
    <col min="11264" max="11264" width="16" customWidth="1"/>
    <col min="11265" max="11265" width="14.3333333333333" customWidth="1"/>
    <col min="11266" max="11266" width="25.5" customWidth="1"/>
    <col min="11267" max="11267" width="28.6666666666667" customWidth="1"/>
    <col min="11518" max="11518" width="39.5" customWidth="1"/>
    <col min="11519" max="11519" width="16.3333333333333" customWidth="1"/>
    <col min="11520" max="11520" width="16" customWidth="1"/>
    <col min="11521" max="11521" width="14.3333333333333" customWidth="1"/>
    <col min="11522" max="11522" width="25.5" customWidth="1"/>
    <col min="11523" max="11523" width="28.6666666666667" customWidth="1"/>
    <col min="11774" max="11774" width="39.5" customWidth="1"/>
    <col min="11775" max="11775" width="16.3333333333333" customWidth="1"/>
    <col min="11776" max="11776" width="16" customWidth="1"/>
    <col min="11777" max="11777" width="14.3333333333333" customWidth="1"/>
    <col min="11778" max="11778" width="25.5" customWidth="1"/>
    <col min="11779" max="11779" width="28.6666666666667" customWidth="1"/>
    <col min="12030" max="12030" width="39.5" customWidth="1"/>
    <col min="12031" max="12031" width="16.3333333333333" customWidth="1"/>
    <col min="12032" max="12032" width="16" customWidth="1"/>
    <col min="12033" max="12033" width="14.3333333333333" customWidth="1"/>
    <col min="12034" max="12034" width="25.5" customWidth="1"/>
    <col min="12035" max="12035" width="28.6666666666667" customWidth="1"/>
    <col min="12286" max="12286" width="39.5" customWidth="1"/>
    <col min="12287" max="12287" width="16.3333333333333" customWidth="1"/>
    <col min="12288" max="12288" width="16" customWidth="1"/>
    <col min="12289" max="12289" width="14.3333333333333" customWidth="1"/>
    <col min="12290" max="12290" width="25.5" customWidth="1"/>
    <col min="12291" max="12291" width="28.6666666666667" customWidth="1"/>
    <col min="12542" max="12542" width="39.5" customWidth="1"/>
    <col min="12543" max="12543" width="16.3333333333333" customWidth="1"/>
    <col min="12544" max="12544" width="16" customWidth="1"/>
    <col min="12545" max="12545" width="14.3333333333333" customWidth="1"/>
    <col min="12546" max="12546" width="25.5" customWidth="1"/>
    <col min="12547" max="12547" width="28.6666666666667" customWidth="1"/>
    <col min="12798" max="12798" width="39.5" customWidth="1"/>
    <col min="12799" max="12799" width="16.3333333333333" customWidth="1"/>
    <col min="12800" max="12800" width="16" customWidth="1"/>
    <col min="12801" max="12801" width="14.3333333333333" customWidth="1"/>
    <col min="12802" max="12802" width="25.5" customWidth="1"/>
    <col min="12803" max="12803" width="28.6666666666667" customWidth="1"/>
    <col min="13054" max="13054" width="39.5" customWidth="1"/>
    <col min="13055" max="13055" width="16.3333333333333" customWidth="1"/>
    <col min="13056" max="13056" width="16" customWidth="1"/>
    <col min="13057" max="13057" width="14.3333333333333" customWidth="1"/>
    <col min="13058" max="13058" width="25.5" customWidth="1"/>
    <col min="13059" max="13059" width="28.6666666666667" customWidth="1"/>
    <col min="13310" max="13310" width="39.5" customWidth="1"/>
    <col min="13311" max="13311" width="16.3333333333333" customWidth="1"/>
    <col min="13312" max="13312" width="16" customWidth="1"/>
    <col min="13313" max="13313" width="14.3333333333333" customWidth="1"/>
    <col min="13314" max="13314" width="25.5" customWidth="1"/>
    <col min="13315" max="13315" width="28.6666666666667" customWidth="1"/>
    <col min="13566" max="13566" width="39.5" customWidth="1"/>
    <col min="13567" max="13567" width="16.3333333333333" customWidth="1"/>
    <col min="13568" max="13568" width="16" customWidth="1"/>
    <col min="13569" max="13569" width="14.3333333333333" customWidth="1"/>
    <col min="13570" max="13570" width="25.5" customWidth="1"/>
    <col min="13571" max="13571" width="28.6666666666667" customWidth="1"/>
    <col min="13822" max="13822" width="39.5" customWidth="1"/>
    <col min="13823" max="13823" width="16.3333333333333" customWidth="1"/>
    <col min="13824" max="13824" width="16" customWidth="1"/>
    <col min="13825" max="13825" width="14.3333333333333" customWidth="1"/>
    <col min="13826" max="13826" width="25.5" customWidth="1"/>
    <col min="13827" max="13827" width="28.6666666666667" customWidth="1"/>
    <col min="14078" max="14078" width="39.5" customWidth="1"/>
    <col min="14079" max="14079" width="16.3333333333333" customWidth="1"/>
    <col min="14080" max="14080" width="16" customWidth="1"/>
    <col min="14081" max="14081" width="14.3333333333333" customWidth="1"/>
    <col min="14082" max="14082" width="25.5" customWidth="1"/>
    <col min="14083" max="14083" width="28.6666666666667" customWidth="1"/>
    <col min="14334" max="14334" width="39.5" customWidth="1"/>
    <col min="14335" max="14335" width="16.3333333333333" customWidth="1"/>
    <col min="14336" max="14336" width="16" customWidth="1"/>
    <col min="14337" max="14337" width="14.3333333333333" customWidth="1"/>
    <col min="14338" max="14338" width="25.5" customWidth="1"/>
    <col min="14339" max="14339" width="28.6666666666667" customWidth="1"/>
    <col min="14590" max="14590" width="39.5" customWidth="1"/>
    <col min="14591" max="14591" width="16.3333333333333" customWidth="1"/>
    <col min="14592" max="14592" width="16" customWidth="1"/>
    <col min="14593" max="14593" width="14.3333333333333" customWidth="1"/>
    <col min="14594" max="14594" width="25.5" customWidth="1"/>
    <col min="14595" max="14595" width="28.6666666666667" customWidth="1"/>
    <col min="14846" max="14846" width="39.5" customWidth="1"/>
    <col min="14847" max="14847" width="16.3333333333333" customWidth="1"/>
    <col min="14848" max="14848" width="16" customWidth="1"/>
    <col min="14849" max="14849" width="14.3333333333333" customWidth="1"/>
    <col min="14850" max="14850" width="25.5" customWidth="1"/>
    <col min="14851" max="14851" width="28.6666666666667" customWidth="1"/>
    <col min="15102" max="15102" width="39.5" customWidth="1"/>
    <col min="15103" max="15103" width="16.3333333333333" customWidth="1"/>
    <col min="15104" max="15104" width="16" customWidth="1"/>
    <col min="15105" max="15105" width="14.3333333333333" customWidth="1"/>
    <col min="15106" max="15106" width="25.5" customWidth="1"/>
    <col min="15107" max="15107" width="28.6666666666667" customWidth="1"/>
    <col min="15358" max="15358" width="39.5" customWidth="1"/>
    <col min="15359" max="15359" width="16.3333333333333" customWidth="1"/>
    <col min="15360" max="15360" width="16" customWidth="1"/>
    <col min="15361" max="15361" width="14.3333333333333" customWidth="1"/>
    <col min="15362" max="15362" width="25.5" customWidth="1"/>
    <col min="15363" max="15363" width="28.6666666666667" customWidth="1"/>
    <col min="15614" max="15614" width="39.5" customWidth="1"/>
    <col min="15615" max="15615" width="16.3333333333333" customWidth="1"/>
    <col min="15616" max="15616" width="16" customWidth="1"/>
    <col min="15617" max="15617" width="14.3333333333333" customWidth="1"/>
    <col min="15618" max="15618" width="25.5" customWidth="1"/>
    <col min="15619" max="15619" width="28.6666666666667" customWidth="1"/>
    <col min="15870" max="15870" width="39.5" customWidth="1"/>
    <col min="15871" max="15871" width="16.3333333333333" customWidth="1"/>
    <col min="15872" max="15872" width="16" customWidth="1"/>
    <col min="15873" max="15873" width="14.3333333333333" customWidth="1"/>
    <col min="15874" max="15874" width="25.5" customWidth="1"/>
    <col min="15875" max="15875" width="28.6666666666667" customWidth="1"/>
    <col min="16126" max="16126" width="39.5" customWidth="1"/>
    <col min="16127" max="16127" width="16.3333333333333" customWidth="1"/>
    <col min="16128" max="16128" width="16" customWidth="1"/>
    <col min="16129" max="16129" width="14.3333333333333" customWidth="1"/>
    <col min="16130" max="16130" width="25.5" customWidth="1"/>
    <col min="16131" max="16131" width="28.6666666666667" customWidth="1"/>
  </cols>
  <sheetData>
    <row r="1" ht="19.5" customHeight="1" spans="1:2">
      <c r="A1" s="82" t="s">
        <v>1294</v>
      </c>
      <c r="B1" s="82"/>
    </row>
    <row r="2" ht="37.5" customHeight="1" spans="1:2">
      <c r="A2" s="83" t="s">
        <v>1295</v>
      </c>
      <c r="B2" s="83"/>
    </row>
    <row r="3" ht="19.5" customHeight="1" spans="1:2">
      <c r="A3" s="84" t="s">
        <v>1244</v>
      </c>
      <c r="B3" s="85"/>
    </row>
    <row r="4" ht="36" customHeight="1" spans="1:2">
      <c r="A4" s="86" t="s">
        <v>1245</v>
      </c>
      <c r="B4" s="87" t="s">
        <v>89</v>
      </c>
    </row>
    <row r="5" ht="22" customHeight="1" spans="1:2">
      <c r="A5" s="88" t="s">
        <v>1246</v>
      </c>
      <c r="B5" s="89"/>
    </row>
    <row r="6" ht="22" customHeight="1" spans="1:2">
      <c r="A6" s="88" t="s">
        <v>1247</v>
      </c>
      <c r="B6" s="89"/>
    </row>
    <row r="7" ht="22" customHeight="1" spans="1:2">
      <c r="A7" s="88" t="s">
        <v>1248</v>
      </c>
      <c r="B7" s="89"/>
    </row>
    <row r="8" ht="22" customHeight="1" spans="1:2">
      <c r="A8" s="88" t="s">
        <v>1249</v>
      </c>
      <c r="B8" s="89"/>
    </row>
    <row r="9" ht="22" customHeight="1" spans="1:2">
      <c r="A9" s="88" t="s">
        <v>1250</v>
      </c>
      <c r="B9" s="89"/>
    </row>
    <row r="10" ht="22" customHeight="1" spans="1:2">
      <c r="A10" s="90" t="s">
        <v>1251</v>
      </c>
      <c r="B10" s="89"/>
    </row>
    <row r="11" ht="22" customHeight="1" spans="1:2">
      <c r="A11" s="90" t="s">
        <v>1252</v>
      </c>
      <c r="B11" s="89"/>
    </row>
    <row r="12" ht="22" customHeight="1" spans="1:2">
      <c r="A12" s="90" t="s">
        <v>1253</v>
      </c>
      <c r="B12" s="89"/>
    </row>
    <row r="13" ht="22" customHeight="1" spans="1:2">
      <c r="A13" s="90" t="s">
        <v>1254</v>
      </c>
      <c r="B13" s="89"/>
    </row>
    <row r="14" ht="22" customHeight="1" spans="1:2">
      <c r="A14" s="90" t="s">
        <v>1255</v>
      </c>
      <c r="B14" s="89">
        <v>16000</v>
      </c>
    </row>
    <row r="15" ht="22" customHeight="1" spans="1:2">
      <c r="A15" s="90" t="s">
        <v>1256</v>
      </c>
      <c r="B15" s="89"/>
    </row>
    <row r="16" ht="22" customHeight="1" spans="1:2">
      <c r="A16" s="90" t="s">
        <v>1257</v>
      </c>
      <c r="B16" s="89"/>
    </row>
    <row r="17" ht="22" customHeight="1" spans="1:2">
      <c r="A17" s="90" t="s">
        <v>1258</v>
      </c>
      <c r="B17" s="89">
        <v>280</v>
      </c>
    </row>
    <row r="18" ht="22" customHeight="1" spans="1:2">
      <c r="A18" s="90" t="s">
        <v>1259</v>
      </c>
      <c r="B18" s="89">
        <v>220</v>
      </c>
    </row>
    <row r="19" ht="22" customHeight="1" spans="1:2">
      <c r="A19" s="90" t="s">
        <v>1260</v>
      </c>
      <c r="B19" s="89"/>
    </row>
    <row r="20" ht="22" customHeight="1" spans="1:2">
      <c r="A20" s="90" t="s">
        <v>1261</v>
      </c>
      <c r="B20" s="89"/>
    </row>
    <row r="21" ht="22" customHeight="1" spans="1:2">
      <c r="A21" s="90" t="s">
        <v>1262</v>
      </c>
      <c r="B21" s="89"/>
    </row>
    <row r="22" ht="22" customHeight="1" spans="1:2">
      <c r="A22" s="90" t="s">
        <v>1263</v>
      </c>
      <c r="B22" s="89"/>
    </row>
    <row r="23" ht="22" customHeight="1" spans="1:2">
      <c r="A23" s="90" t="s">
        <v>1264</v>
      </c>
      <c r="B23" s="89"/>
    </row>
    <row r="24" ht="22" customHeight="1" spans="1:2">
      <c r="A24" s="90" t="s">
        <v>1265</v>
      </c>
      <c r="B24" s="89"/>
    </row>
    <row r="25" ht="22" customHeight="1" spans="1:2">
      <c r="A25" s="90" t="s">
        <v>1266</v>
      </c>
      <c r="B25" s="89"/>
    </row>
    <row r="26" ht="22" customHeight="1" spans="1:2">
      <c r="A26" s="90" t="s">
        <v>1267</v>
      </c>
      <c r="B26" s="89"/>
    </row>
    <row r="27" ht="22" customHeight="1" spans="1:2">
      <c r="A27" s="90" t="s">
        <v>1268</v>
      </c>
      <c r="B27" s="89"/>
    </row>
    <row r="28" ht="31" customHeight="1" spans="1:2">
      <c r="A28" s="90" t="s">
        <v>1269</v>
      </c>
      <c r="B28" s="89"/>
    </row>
    <row r="29" ht="22" customHeight="1" spans="1:2">
      <c r="A29" s="90" t="s">
        <v>1270</v>
      </c>
      <c r="B29" s="89"/>
    </row>
    <row r="30" ht="22" customHeight="1" spans="1:2">
      <c r="A30" s="90" t="s">
        <v>1271</v>
      </c>
      <c r="B30" s="89"/>
    </row>
    <row r="31" ht="22" customHeight="1" spans="1:2">
      <c r="A31" s="90" t="s">
        <v>1272</v>
      </c>
      <c r="B31" s="89"/>
    </row>
    <row r="32" ht="22" customHeight="1" spans="1:2">
      <c r="A32" s="90" t="s">
        <v>1273</v>
      </c>
      <c r="B32" s="89"/>
    </row>
    <row r="33" ht="22" customHeight="1" spans="1:2">
      <c r="A33" s="90" t="s">
        <v>1274</v>
      </c>
      <c r="B33" s="89"/>
    </row>
    <row r="34" ht="22" customHeight="1" spans="1:2">
      <c r="A34" s="90" t="s">
        <v>1275</v>
      </c>
      <c r="B34" s="89"/>
    </row>
    <row r="35" ht="22" customHeight="1" spans="1:2">
      <c r="A35" s="90" t="s">
        <v>1276</v>
      </c>
      <c r="B35" s="89"/>
    </row>
    <row r="36" ht="22" customHeight="1" spans="1:2">
      <c r="A36" s="90" t="s">
        <v>1277</v>
      </c>
      <c r="B36" s="89"/>
    </row>
    <row r="37" ht="22" customHeight="1" spans="1:2">
      <c r="A37" s="90" t="s">
        <v>1278</v>
      </c>
      <c r="B37" s="89"/>
    </row>
    <row r="38" ht="22" customHeight="1" spans="1:2">
      <c r="A38" s="90" t="s">
        <v>1279</v>
      </c>
      <c r="B38" s="89"/>
    </row>
    <row r="39" ht="22" customHeight="1" spans="1:2">
      <c r="A39" s="90" t="s">
        <v>1280</v>
      </c>
      <c r="B39" s="89"/>
    </row>
    <row r="40" ht="22" customHeight="1" spans="1:2">
      <c r="A40" s="90" t="s">
        <v>1281</v>
      </c>
      <c r="B40" s="89"/>
    </row>
    <row r="41" ht="22" customHeight="1" spans="1:2">
      <c r="A41" s="90" t="s">
        <v>1282</v>
      </c>
      <c r="B41" s="89"/>
    </row>
    <row r="42" ht="22" customHeight="1" spans="1:2">
      <c r="A42" s="90" t="s">
        <v>1283</v>
      </c>
      <c r="B42" s="89"/>
    </row>
    <row r="43" ht="22" customHeight="1" spans="1:2">
      <c r="A43" s="90" t="s">
        <v>1284</v>
      </c>
      <c r="B43" s="89"/>
    </row>
    <row r="44" ht="22" customHeight="1" spans="1:2">
      <c r="A44" s="91" t="s">
        <v>1285</v>
      </c>
      <c r="B44" s="92">
        <v>16500</v>
      </c>
    </row>
    <row r="45" ht="22" customHeight="1" spans="1:2">
      <c r="A45" s="93" t="s">
        <v>1286</v>
      </c>
      <c r="B45" s="92"/>
    </row>
    <row r="46" ht="22" customHeight="1" spans="1:3">
      <c r="A46" s="94" t="s">
        <v>1287</v>
      </c>
      <c r="B46" s="92"/>
      <c r="C46" s="95"/>
    </row>
    <row r="47" ht="22" customHeight="1" spans="1:2">
      <c r="A47" s="96" t="s">
        <v>1288</v>
      </c>
      <c r="B47" s="92"/>
    </row>
    <row r="48" ht="22" customHeight="1" spans="1:2">
      <c r="A48" s="96" t="s">
        <v>1289</v>
      </c>
      <c r="B48" s="92"/>
    </row>
    <row r="49" ht="22" customHeight="1" spans="1:2">
      <c r="A49" s="96" t="s">
        <v>1290</v>
      </c>
      <c r="B49" s="92">
        <v>34000</v>
      </c>
    </row>
    <row r="50" ht="22" customHeight="1" spans="1:2">
      <c r="A50" s="96" t="s">
        <v>1291</v>
      </c>
      <c r="B50" s="92"/>
    </row>
    <row r="51" ht="22" customHeight="1" spans="1:2">
      <c r="A51" s="96" t="s">
        <v>1292</v>
      </c>
      <c r="B51" s="97"/>
    </row>
    <row r="52" ht="22" customHeight="1" spans="1:2">
      <c r="A52" s="91" t="s">
        <v>1293</v>
      </c>
      <c r="B52" s="98">
        <v>50500</v>
      </c>
    </row>
    <row r="53" ht="31.5" customHeight="1"/>
    <row r="54" ht="13.5" spans="1:2">
      <c r="A54" s="99"/>
      <c r="B54" s="100"/>
    </row>
  </sheetData>
  <mergeCells count="3">
    <mergeCell ref="A1:B1"/>
    <mergeCell ref="A2:B2"/>
    <mergeCell ref="A3:B3"/>
  </mergeCells>
  <printOptions horizontalCentered="1"/>
  <pageMargins left="0.511805555555556" right="0.393055555555556" top="0.354166666666667" bottom="0.314583333333333" header="0.314583333333333" footer="0.314583333333333"/>
  <pageSetup paperSize="9" orientation="portrait"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topLeftCell="A31" workbookViewId="0">
      <selection activeCell="B14" sqref="B14"/>
    </sheetView>
  </sheetViews>
  <sheetFormatPr defaultColWidth="9.33333333333333" defaultRowHeight="11.25" outlineLevelCol="1"/>
  <cols>
    <col min="1" max="1" width="85.8333333333333" customWidth="1"/>
    <col min="2" max="2" width="19.6666666666667" customWidth="1"/>
  </cols>
  <sheetData>
    <row r="1" ht="14.25" spans="1:2">
      <c r="A1" s="68" t="s">
        <v>1296</v>
      </c>
      <c r="B1" s="69"/>
    </row>
    <row r="2" ht="25.5" spans="1:2">
      <c r="A2" s="70" t="s">
        <v>1297</v>
      </c>
      <c r="B2" s="70"/>
    </row>
    <row r="3" ht="22" customHeight="1" spans="1:2">
      <c r="A3" s="81" t="s">
        <v>43</v>
      </c>
      <c r="B3" s="81"/>
    </row>
    <row r="4" ht="22" customHeight="1" spans="1:2">
      <c r="A4" s="72" t="s">
        <v>1298</v>
      </c>
      <c r="B4" s="73" t="s">
        <v>1299</v>
      </c>
    </row>
    <row r="5" ht="22" customHeight="1" spans="1:2">
      <c r="A5" s="74" t="s">
        <v>1300</v>
      </c>
      <c r="B5" s="75"/>
    </row>
    <row r="6" ht="22" customHeight="1" spans="1:2">
      <c r="A6" s="74" t="s">
        <v>1301</v>
      </c>
      <c r="B6" s="75"/>
    </row>
    <row r="7" ht="22" customHeight="1" spans="1:2">
      <c r="A7" s="74" t="s">
        <v>1302</v>
      </c>
      <c r="B7" s="75"/>
    </row>
    <row r="8" ht="22" customHeight="1" spans="1:2">
      <c r="A8" s="74" t="s">
        <v>1303</v>
      </c>
      <c r="B8" s="75"/>
    </row>
    <row r="9" ht="22" customHeight="1" spans="1:2">
      <c r="A9" s="74" t="s">
        <v>1304</v>
      </c>
      <c r="B9" s="75"/>
    </row>
    <row r="10" ht="22" customHeight="1" spans="1:2">
      <c r="A10" s="74" t="s">
        <v>1305</v>
      </c>
      <c r="B10" s="75"/>
    </row>
    <row r="11" ht="22" customHeight="1" spans="1:2">
      <c r="A11" s="74" t="s">
        <v>1306</v>
      </c>
      <c r="B11" s="75"/>
    </row>
    <row r="12" ht="22" customHeight="1" spans="1:2">
      <c r="A12" s="74" t="s">
        <v>1307</v>
      </c>
      <c r="B12" s="75"/>
    </row>
    <row r="13" ht="22" customHeight="1" spans="1:2">
      <c r="A13" s="74" t="s">
        <v>1308</v>
      </c>
      <c r="B13" s="75"/>
    </row>
    <row r="14" ht="22" customHeight="1" spans="1:2">
      <c r="A14" s="74" t="s">
        <v>1309</v>
      </c>
      <c r="B14" s="75"/>
    </row>
    <row r="15" ht="22" customHeight="1" spans="1:2">
      <c r="A15" s="74" t="s">
        <v>1310</v>
      </c>
      <c r="B15" s="75"/>
    </row>
    <row r="16" ht="22" customHeight="1" spans="1:2">
      <c r="A16" s="74" t="s">
        <v>1311</v>
      </c>
      <c r="B16" s="75"/>
    </row>
    <row r="17" ht="22" customHeight="1" spans="1:2">
      <c r="A17" s="74" t="s">
        <v>1312</v>
      </c>
      <c r="B17" s="75"/>
    </row>
    <row r="18" ht="22" customHeight="1" spans="1:2">
      <c r="A18" s="74" t="s">
        <v>1313</v>
      </c>
      <c r="B18" s="75"/>
    </row>
    <row r="19" ht="22" customHeight="1" spans="1:2">
      <c r="A19" s="74" t="s">
        <v>1314</v>
      </c>
      <c r="B19" s="75"/>
    </row>
    <row r="20" ht="22" customHeight="1" spans="1:2">
      <c r="A20" s="74" t="s">
        <v>1315</v>
      </c>
      <c r="B20" s="75"/>
    </row>
    <row r="21" ht="22" customHeight="1" spans="1:2">
      <c r="A21" s="74" t="s">
        <v>1316</v>
      </c>
      <c r="B21" s="75"/>
    </row>
    <row r="22" ht="22" customHeight="1" spans="1:2">
      <c r="A22" s="74" t="s">
        <v>1317</v>
      </c>
      <c r="B22" s="75"/>
    </row>
    <row r="23" ht="22" customHeight="1" spans="1:2">
      <c r="A23" s="74" t="s">
        <v>1318</v>
      </c>
      <c r="B23" s="75"/>
    </row>
    <row r="24" ht="22" customHeight="1" spans="1:2">
      <c r="A24" s="74" t="s">
        <v>1319</v>
      </c>
      <c r="B24" s="75"/>
    </row>
    <row r="25" ht="22" customHeight="1" spans="1:2">
      <c r="A25" s="74" t="s">
        <v>1320</v>
      </c>
      <c r="B25" s="75"/>
    </row>
    <row r="26" ht="22" customHeight="1" spans="1:2">
      <c r="A26" s="74" t="s">
        <v>1321</v>
      </c>
      <c r="B26" s="75"/>
    </row>
    <row r="27" ht="22" customHeight="1" spans="1:2">
      <c r="A27" s="74" t="s">
        <v>1322</v>
      </c>
      <c r="B27" s="75"/>
    </row>
    <row r="28" ht="22" customHeight="1" spans="1:2">
      <c r="A28" s="74" t="s">
        <v>1323</v>
      </c>
      <c r="B28" s="75"/>
    </row>
    <row r="29" ht="22" customHeight="1" spans="1:2">
      <c r="A29" s="74" t="s">
        <v>1324</v>
      </c>
      <c r="B29" s="75"/>
    </row>
    <row r="30" ht="22" customHeight="1" spans="1:2">
      <c r="A30" s="74" t="s">
        <v>1325</v>
      </c>
      <c r="B30" s="75"/>
    </row>
    <row r="31" ht="22" customHeight="1" spans="1:2">
      <c r="A31" s="74" t="s">
        <v>1326</v>
      </c>
      <c r="B31" s="75"/>
    </row>
    <row r="32" ht="22" customHeight="1" spans="1:2">
      <c r="A32" s="74" t="s">
        <v>1327</v>
      </c>
      <c r="B32" s="75"/>
    </row>
    <row r="33" ht="22" customHeight="1" spans="1:2">
      <c r="A33" s="74" t="s">
        <v>1328</v>
      </c>
      <c r="B33" s="75"/>
    </row>
    <row r="34" ht="22" customHeight="1" spans="1:2">
      <c r="A34" s="74" t="s">
        <v>1329</v>
      </c>
      <c r="B34" s="75"/>
    </row>
    <row r="35" ht="22" customHeight="1" spans="1:2">
      <c r="A35" s="74" t="s">
        <v>1330</v>
      </c>
      <c r="B35" s="75"/>
    </row>
    <row r="36" ht="22" customHeight="1" spans="1:2">
      <c r="A36" s="74" t="s">
        <v>1331</v>
      </c>
      <c r="B36" s="75"/>
    </row>
    <row r="37" ht="22" customHeight="1" spans="1:2">
      <c r="A37" s="74" t="s">
        <v>1332</v>
      </c>
      <c r="B37" s="75"/>
    </row>
    <row r="38" ht="22" customHeight="1" spans="1:2">
      <c r="A38" s="74" t="s">
        <v>1333</v>
      </c>
      <c r="B38" s="75"/>
    </row>
    <row r="39" ht="22" customHeight="1" spans="1:2">
      <c r="A39" s="74" t="s">
        <v>1334</v>
      </c>
      <c r="B39" s="75"/>
    </row>
    <row r="40" ht="22" customHeight="1" spans="1:2">
      <c r="A40" s="74" t="s">
        <v>1335</v>
      </c>
      <c r="B40" s="75"/>
    </row>
    <row r="41" ht="22" customHeight="1" spans="1:2">
      <c r="A41" s="74" t="s">
        <v>1336</v>
      </c>
      <c r="B41" s="75"/>
    </row>
    <row r="42" ht="22" customHeight="1" spans="1:2">
      <c r="A42" s="76" t="s">
        <v>1337</v>
      </c>
      <c r="B42" s="77"/>
    </row>
    <row r="43" ht="22" customHeight="1" spans="1:2">
      <c r="A43" s="78" t="s">
        <v>1338</v>
      </c>
      <c r="B43" s="79"/>
    </row>
    <row r="44" ht="22" customHeight="1" spans="1:2">
      <c r="A44" s="78"/>
      <c r="B44" s="79"/>
    </row>
    <row r="45" ht="22" customHeight="1" spans="1:2">
      <c r="A45" s="78" t="s">
        <v>1339</v>
      </c>
      <c r="B45" s="79"/>
    </row>
    <row r="46" ht="29" customHeight="1" spans="1:2">
      <c r="A46" s="80" t="s">
        <v>1340</v>
      </c>
      <c r="B46" s="80"/>
    </row>
  </sheetData>
  <mergeCells count="3">
    <mergeCell ref="A2:B2"/>
    <mergeCell ref="A3:B3"/>
    <mergeCell ref="A46:B46"/>
  </mergeCells>
  <printOptions horizontalCentered="1"/>
  <pageMargins left="0.751388888888889" right="0.554861111111111" top="1" bottom="1"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topLeftCell="A25" workbookViewId="0">
      <selection activeCell="A46" sqref="A46:B46"/>
    </sheetView>
  </sheetViews>
  <sheetFormatPr defaultColWidth="9.33333333333333" defaultRowHeight="11.25" outlineLevelCol="1"/>
  <cols>
    <col min="1" max="1" width="85.8333333333333" customWidth="1"/>
    <col min="2" max="2" width="19.6666666666667" customWidth="1"/>
  </cols>
  <sheetData>
    <row r="1" ht="14.25" spans="1:2">
      <c r="A1" s="68" t="s">
        <v>1341</v>
      </c>
      <c r="B1" s="69"/>
    </row>
    <row r="2" ht="25.5" spans="1:2">
      <c r="A2" s="70" t="s">
        <v>1297</v>
      </c>
      <c r="B2" s="70"/>
    </row>
    <row r="3" ht="22" customHeight="1" spans="1:2">
      <c r="A3" s="71" t="s">
        <v>1342</v>
      </c>
      <c r="B3" s="71"/>
    </row>
    <row r="4" ht="22" customHeight="1" spans="1:2">
      <c r="A4" s="72" t="s">
        <v>1298</v>
      </c>
      <c r="B4" s="73" t="s">
        <v>1299</v>
      </c>
    </row>
    <row r="5" ht="22" customHeight="1" spans="1:2">
      <c r="A5" s="74" t="s">
        <v>1300</v>
      </c>
      <c r="B5" s="75"/>
    </row>
    <row r="6" ht="22" customHeight="1" spans="1:2">
      <c r="A6" s="74" t="s">
        <v>1301</v>
      </c>
      <c r="B6" s="75"/>
    </row>
    <row r="7" ht="22" customHeight="1" spans="1:2">
      <c r="A7" s="74" t="s">
        <v>1302</v>
      </c>
      <c r="B7" s="75"/>
    </row>
    <row r="8" ht="22" customHeight="1" spans="1:2">
      <c r="A8" s="74" t="s">
        <v>1303</v>
      </c>
      <c r="B8" s="75"/>
    </row>
    <row r="9" ht="22" customHeight="1" spans="1:2">
      <c r="A9" s="74" t="s">
        <v>1304</v>
      </c>
      <c r="B9" s="75"/>
    </row>
    <row r="10" ht="22" customHeight="1" spans="1:2">
      <c r="A10" s="74" t="s">
        <v>1305</v>
      </c>
      <c r="B10" s="75"/>
    </row>
    <row r="11" ht="22" customHeight="1" spans="1:2">
      <c r="A11" s="74" t="s">
        <v>1306</v>
      </c>
      <c r="B11" s="75"/>
    </row>
    <row r="12" ht="22" customHeight="1" spans="1:2">
      <c r="A12" s="74" t="s">
        <v>1307</v>
      </c>
      <c r="B12" s="75"/>
    </row>
    <row r="13" ht="22" customHeight="1" spans="1:2">
      <c r="A13" s="74" t="s">
        <v>1308</v>
      </c>
      <c r="B13" s="75"/>
    </row>
    <row r="14" ht="22" customHeight="1" spans="1:2">
      <c r="A14" s="74" t="s">
        <v>1309</v>
      </c>
      <c r="B14" s="75"/>
    </row>
    <row r="15" ht="22" customHeight="1" spans="1:2">
      <c r="A15" s="74" t="s">
        <v>1310</v>
      </c>
      <c r="B15" s="75"/>
    </row>
    <row r="16" ht="22" customHeight="1" spans="1:2">
      <c r="A16" s="74" t="s">
        <v>1311</v>
      </c>
      <c r="B16" s="75"/>
    </row>
    <row r="17" ht="22" customHeight="1" spans="1:2">
      <c r="A17" s="74" t="s">
        <v>1312</v>
      </c>
      <c r="B17" s="75"/>
    </row>
    <row r="18" ht="22" customHeight="1" spans="1:2">
      <c r="A18" s="74" t="s">
        <v>1313</v>
      </c>
      <c r="B18" s="75"/>
    </row>
    <row r="19" ht="22" customHeight="1" spans="1:2">
      <c r="A19" s="74" t="s">
        <v>1314</v>
      </c>
      <c r="B19" s="75"/>
    </row>
    <row r="20" ht="22" customHeight="1" spans="1:2">
      <c r="A20" s="74" t="s">
        <v>1315</v>
      </c>
      <c r="B20" s="75"/>
    </row>
    <row r="21" ht="22" customHeight="1" spans="1:2">
      <c r="A21" s="74" t="s">
        <v>1316</v>
      </c>
      <c r="B21" s="75"/>
    </row>
    <row r="22" ht="22" customHeight="1" spans="1:2">
      <c r="A22" s="74" t="s">
        <v>1317</v>
      </c>
      <c r="B22" s="75"/>
    </row>
    <row r="23" ht="22" customHeight="1" spans="1:2">
      <c r="A23" s="74" t="s">
        <v>1318</v>
      </c>
      <c r="B23" s="75"/>
    </row>
    <row r="24" ht="22" customHeight="1" spans="1:2">
      <c r="A24" s="74" t="s">
        <v>1319</v>
      </c>
      <c r="B24" s="75"/>
    </row>
    <row r="25" ht="22" customHeight="1" spans="1:2">
      <c r="A25" s="74" t="s">
        <v>1320</v>
      </c>
      <c r="B25" s="75"/>
    </row>
    <row r="26" ht="22" customHeight="1" spans="1:2">
      <c r="A26" s="74" t="s">
        <v>1321</v>
      </c>
      <c r="B26" s="75"/>
    </row>
    <row r="27" ht="22" customHeight="1" spans="1:2">
      <c r="A27" s="74" t="s">
        <v>1322</v>
      </c>
      <c r="B27" s="75"/>
    </row>
    <row r="28" ht="22" customHeight="1" spans="1:2">
      <c r="A28" s="74" t="s">
        <v>1323</v>
      </c>
      <c r="B28" s="75"/>
    </row>
    <row r="29" ht="22" customHeight="1" spans="1:2">
      <c r="A29" s="74" t="s">
        <v>1324</v>
      </c>
      <c r="B29" s="75"/>
    </row>
    <row r="30" ht="22" customHeight="1" spans="1:2">
      <c r="A30" s="74" t="s">
        <v>1325</v>
      </c>
      <c r="B30" s="75"/>
    </row>
    <row r="31" ht="22" customHeight="1" spans="1:2">
      <c r="A31" s="74" t="s">
        <v>1326</v>
      </c>
      <c r="B31" s="75"/>
    </row>
    <row r="32" ht="22" customHeight="1" spans="1:2">
      <c r="A32" s="74" t="s">
        <v>1327</v>
      </c>
      <c r="B32" s="75"/>
    </row>
    <row r="33" ht="22" customHeight="1" spans="1:2">
      <c r="A33" s="74" t="s">
        <v>1328</v>
      </c>
      <c r="B33" s="75"/>
    </row>
    <row r="34" ht="22" customHeight="1" spans="1:2">
      <c r="A34" s="74" t="s">
        <v>1329</v>
      </c>
      <c r="B34" s="75"/>
    </row>
    <row r="35" ht="22" customHeight="1" spans="1:2">
      <c r="A35" s="74" t="s">
        <v>1330</v>
      </c>
      <c r="B35" s="75"/>
    </row>
    <row r="36" ht="22" customHeight="1" spans="1:2">
      <c r="A36" s="74" t="s">
        <v>1331</v>
      </c>
      <c r="B36" s="75"/>
    </row>
    <row r="37" ht="22" customHeight="1" spans="1:2">
      <c r="A37" s="74" t="s">
        <v>1332</v>
      </c>
      <c r="B37" s="75"/>
    </row>
    <row r="38" ht="22" customHeight="1" spans="1:2">
      <c r="A38" s="74" t="s">
        <v>1333</v>
      </c>
      <c r="B38" s="75"/>
    </row>
    <row r="39" ht="22" customHeight="1" spans="1:2">
      <c r="A39" s="74" t="s">
        <v>1334</v>
      </c>
      <c r="B39" s="75"/>
    </row>
    <row r="40" ht="22" customHeight="1" spans="1:2">
      <c r="A40" s="74" t="s">
        <v>1335</v>
      </c>
      <c r="B40" s="75"/>
    </row>
    <row r="41" ht="22" customHeight="1" spans="1:2">
      <c r="A41" s="74" t="s">
        <v>1336</v>
      </c>
      <c r="B41" s="75"/>
    </row>
    <row r="42" ht="22" customHeight="1" spans="1:2">
      <c r="A42" s="76" t="s">
        <v>1337</v>
      </c>
      <c r="B42" s="77"/>
    </row>
    <row r="43" ht="22" customHeight="1" spans="1:2">
      <c r="A43" s="78" t="s">
        <v>1338</v>
      </c>
      <c r="B43" s="79"/>
    </row>
    <row r="44" ht="22" customHeight="1" spans="1:2">
      <c r="A44" s="78"/>
      <c r="B44" s="79"/>
    </row>
    <row r="45" ht="22" customHeight="1" spans="1:2">
      <c r="A45" s="78" t="s">
        <v>1339</v>
      </c>
      <c r="B45" s="79"/>
    </row>
    <row r="46" ht="29" customHeight="1" spans="1:2">
      <c r="A46" s="80" t="s">
        <v>1340</v>
      </c>
      <c r="B46" s="80"/>
    </row>
  </sheetData>
  <mergeCells count="3">
    <mergeCell ref="A2:B2"/>
    <mergeCell ref="A3:B3"/>
    <mergeCell ref="A46:B46"/>
  </mergeCells>
  <printOptions horizontalCentered="1"/>
  <pageMargins left="0.751388888888889" right="0.554861111111111" top="1" bottom="1"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6" sqref="A16:B16"/>
    </sheetView>
  </sheetViews>
  <sheetFormatPr defaultColWidth="9.33333333333333" defaultRowHeight="11.25" outlineLevelCol="1"/>
  <cols>
    <col min="1" max="1" width="52.5" customWidth="1"/>
    <col min="2" max="2" width="53.3333333333333" customWidth="1"/>
  </cols>
  <sheetData>
    <row r="1" ht="24" customHeight="1" spans="1:2">
      <c r="A1" s="63" t="s">
        <v>1343</v>
      </c>
      <c r="B1" s="63"/>
    </row>
    <row r="2" ht="55" customHeight="1" spans="1:2">
      <c r="A2" s="62" t="s">
        <v>1344</v>
      </c>
      <c r="B2" s="64"/>
    </row>
    <row r="3" ht="26" customHeight="1" spans="1:2">
      <c r="A3" s="50"/>
      <c r="B3" s="65" t="s">
        <v>43</v>
      </c>
    </row>
    <row r="4" ht="22" customHeight="1" spans="1:2">
      <c r="A4" s="52" t="s">
        <v>1345</v>
      </c>
      <c r="B4" s="66" t="s">
        <v>1346</v>
      </c>
    </row>
    <row r="5" ht="22" customHeight="1" spans="1:2">
      <c r="A5" s="53" t="s">
        <v>1347</v>
      </c>
      <c r="B5" s="67"/>
    </row>
    <row r="6" ht="22" customHeight="1" spans="1:2">
      <c r="A6" s="58" t="s">
        <v>1348</v>
      </c>
      <c r="B6" s="55"/>
    </row>
    <row r="7" ht="22" customHeight="1" spans="1:2">
      <c r="A7" s="57" t="s">
        <v>1349</v>
      </c>
      <c r="B7" s="56"/>
    </row>
    <row r="8" ht="22" customHeight="1" spans="1:2">
      <c r="A8" s="57" t="s">
        <v>1350</v>
      </c>
      <c r="B8" s="56"/>
    </row>
    <row r="9" ht="22" customHeight="1" spans="1:2">
      <c r="A9" s="57" t="s">
        <v>1351</v>
      </c>
      <c r="B9" s="56"/>
    </row>
    <row r="10" ht="22" customHeight="1" spans="1:2">
      <c r="A10" s="57" t="s">
        <v>1352</v>
      </c>
      <c r="B10" s="56"/>
    </row>
    <row r="11" ht="22" customHeight="1" spans="1:2">
      <c r="A11" s="57" t="s">
        <v>1353</v>
      </c>
      <c r="B11" s="56"/>
    </row>
    <row r="12" ht="22" customHeight="1" spans="1:2">
      <c r="A12" s="57"/>
      <c r="B12" s="56"/>
    </row>
    <row r="13" ht="22" customHeight="1" spans="1:2">
      <c r="A13" s="57" t="s">
        <v>1354</v>
      </c>
      <c r="B13" s="56"/>
    </row>
    <row r="14" ht="22" customHeight="1" spans="1:2">
      <c r="A14" s="58"/>
      <c r="B14" s="56"/>
    </row>
    <row r="15" ht="22" customHeight="1" spans="1:2">
      <c r="A15" s="59" t="s">
        <v>1355</v>
      </c>
      <c r="B15" s="60"/>
    </row>
    <row r="16" ht="46" customHeight="1" spans="1:2">
      <c r="A16" s="61" t="s">
        <v>1356</v>
      </c>
      <c r="B16" s="61"/>
    </row>
  </sheetData>
  <mergeCells count="3">
    <mergeCell ref="A1:B1"/>
    <mergeCell ref="A2:B2"/>
    <mergeCell ref="A16:B16"/>
  </mergeCells>
  <pageMargins left="0.751388888888889" right="0.751388888888889" top="1" bottom="1" header="0.5" footer="0.5"/>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6" sqref="A16:B16"/>
    </sheetView>
  </sheetViews>
  <sheetFormatPr defaultColWidth="9.33333333333333" defaultRowHeight="11.25" outlineLevelCol="1"/>
  <cols>
    <col min="1" max="1" width="63.5" customWidth="1"/>
    <col min="2" max="2" width="37.3333333333333" customWidth="1"/>
  </cols>
  <sheetData>
    <row r="1" ht="21" customHeight="1" spans="1:2">
      <c r="A1" s="12" t="s">
        <v>1357</v>
      </c>
      <c r="B1" s="12"/>
    </row>
    <row r="2" ht="60" customHeight="1" spans="1:2">
      <c r="A2" s="62" t="s">
        <v>1358</v>
      </c>
      <c r="B2" s="62"/>
    </row>
    <row r="3" ht="22" customHeight="1" spans="1:2">
      <c r="A3" s="50"/>
      <c r="B3" s="51" t="s">
        <v>43</v>
      </c>
    </row>
    <row r="4" ht="22" customHeight="1" spans="1:2">
      <c r="A4" s="52" t="s">
        <v>1359</v>
      </c>
      <c r="B4" s="52" t="s">
        <v>1346</v>
      </c>
    </row>
    <row r="5" ht="22" customHeight="1" spans="1:2">
      <c r="A5" s="53" t="s">
        <v>1360</v>
      </c>
      <c r="B5" s="54"/>
    </row>
    <row r="6" ht="22" customHeight="1" spans="1:2">
      <c r="A6" s="53" t="s">
        <v>1361</v>
      </c>
      <c r="B6" s="55"/>
    </row>
    <row r="7" ht="22" customHeight="1" spans="1:2">
      <c r="A7" s="53" t="s">
        <v>1362</v>
      </c>
      <c r="B7" s="55"/>
    </row>
    <row r="8" ht="22" customHeight="1" spans="1:2">
      <c r="A8" s="53" t="s">
        <v>1363</v>
      </c>
      <c r="B8" s="55"/>
    </row>
    <row r="9" ht="22" customHeight="1" spans="1:2">
      <c r="A9" s="53" t="s">
        <v>1364</v>
      </c>
      <c r="B9" s="55"/>
    </row>
    <row r="10" ht="22" customHeight="1" spans="1:2">
      <c r="A10" s="53" t="s">
        <v>1365</v>
      </c>
      <c r="B10" s="55"/>
    </row>
    <row r="11" ht="22" customHeight="1" spans="1:2">
      <c r="A11" s="53" t="s">
        <v>1366</v>
      </c>
      <c r="B11" s="56"/>
    </row>
    <row r="12" ht="22" customHeight="1" spans="1:2">
      <c r="A12" s="57"/>
      <c r="B12" s="56"/>
    </row>
    <row r="13" ht="22" customHeight="1" spans="1:2">
      <c r="A13" s="57" t="s">
        <v>1367</v>
      </c>
      <c r="B13" s="56"/>
    </row>
    <row r="14" ht="22" customHeight="1" spans="1:2">
      <c r="A14" s="58" t="s">
        <v>1368</v>
      </c>
      <c r="B14" s="56"/>
    </row>
    <row r="15" ht="22" customHeight="1" spans="1:2">
      <c r="A15" s="59" t="s">
        <v>1339</v>
      </c>
      <c r="B15" s="60"/>
    </row>
    <row r="16" ht="38" customHeight="1" spans="1:2">
      <c r="A16" s="61" t="s">
        <v>1369</v>
      </c>
      <c r="B16" s="61"/>
    </row>
  </sheetData>
  <mergeCells count="3">
    <mergeCell ref="A1:B1"/>
    <mergeCell ref="A2:B2"/>
    <mergeCell ref="A16:B16"/>
  </mergeCells>
  <printOptions horizontalCentered="1"/>
  <pageMargins left="0.66875" right="0.554861111111111" top="1" bottom="1" header="0.5" footer="0.5"/>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6" sqref="A16:B16"/>
    </sheetView>
  </sheetViews>
  <sheetFormatPr defaultColWidth="9.33333333333333" defaultRowHeight="11.25" outlineLevelCol="1"/>
  <cols>
    <col min="1" max="1" width="63.5" customWidth="1"/>
    <col min="2" max="2" width="41" customWidth="1"/>
  </cols>
  <sheetData>
    <row r="1" ht="21" customHeight="1" spans="1:2">
      <c r="A1" s="12" t="s">
        <v>1370</v>
      </c>
      <c r="B1" s="12"/>
    </row>
    <row r="2" ht="60" customHeight="1" spans="1:2">
      <c r="A2" s="62" t="s">
        <v>1371</v>
      </c>
      <c r="B2" s="62"/>
    </row>
    <row r="3" ht="22" customHeight="1" spans="1:2">
      <c r="A3" s="50"/>
      <c r="B3" s="51" t="s">
        <v>43</v>
      </c>
    </row>
    <row r="4" ht="22" customHeight="1" spans="1:2">
      <c r="A4" s="52" t="s">
        <v>1359</v>
      </c>
      <c r="B4" s="52" t="s">
        <v>1346</v>
      </c>
    </row>
    <row r="5" ht="22" customHeight="1" spans="1:2">
      <c r="A5" s="53" t="s">
        <v>1360</v>
      </c>
      <c r="B5" s="54"/>
    </row>
    <row r="6" ht="22" customHeight="1" spans="1:2">
      <c r="A6" s="53" t="s">
        <v>1361</v>
      </c>
      <c r="B6" s="55"/>
    </row>
    <row r="7" ht="22" customHeight="1" spans="1:2">
      <c r="A7" s="53" t="s">
        <v>1362</v>
      </c>
      <c r="B7" s="55"/>
    </row>
    <row r="8" ht="22" customHeight="1" spans="1:2">
      <c r="A8" s="53" t="s">
        <v>1363</v>
      </c>
      <c r="B8" s="55"/>
    </row>
    <row r="9" ht="22" customHeight="1" spans="1:2">
      <c r="A9" s="53" t="s">
        <v>1364</v>
      </c>
      <c r="B9" s="55"/>
    </row>
    <row r="10" ht="22" customHeight="1" spans="1:2">
      <c r="A10" s="53" t="s">
        <v>1365</v>
      </c>
      <c r="B10" s="55"/>
    </row>
    <row r="11" ht="22" customHeight="1" spans="1:2">
      <c r="A11" s="53" t="s">
        <v>1366</v>
      </c>
      <c r="B11" s="56"/>
    </row>
    <row r="12" ht="22" customHeight="1" spans="1:2">
      <c r="A12" s="57"/>
      <c r="B12" s="56"/>
    </row>
    <row r="13" ht="22" customHeight="1" spans="1:2">
      <c r="A13" s="57" t="s">
        <v>1367</v>
      </c>
      <c r="B13" s="56"/>
    </row>
    <row r="14" ht="22" customHeight="1" spans="1:2">
      <c r="A14" s="58" t="s">
        <v>1368</v>
      </c>
      <c r="B14" s="56"/>
    </row>
    <row r="15" ht="22" customHeight="1" spans="1:2">
      <c r="A15" s="59" t="s">
        <v>1339</v>
      </c>
      <c r="B15" s="60"/>
    </row>
    <row r="16" ht="38" customHeight="1" spans="1:2">
      <c r="A16" s="61" t="s">
        <v>1369</v>
      </c>
      <c r="B16" s="61"/>
    </row>
  </sheetData>
  <mergeCells count="3">
    <mergeCell ref="A1:B1"/>
    <mergeCell ref="A2:B2"/>
    <mergeCell ref="A16:B16"/>
  </mergeCells>
  <printOptions horizontalCentered="1"/>
  <pageMargins left="0.66875" right="0.554861111111111" top="1" bottom="1" header="0.5" footer="0.5"/>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E8" sqref="E8"/>
    </sheetView>
  </sheetViews>
  <sheetFormatPr defaultColWidth="9.33333333333333" defaultRowHeight="11.25" outlineLevelCol="1"/>
  <cols>
    <col min="1" max="1" width="51" customWidth="1"/>
    <col min="2" max="2" width="56.3333333333333" customWidth="1"/>
  </cols>
  <sheetData>
    <row r="1" ht="14.25" spans="1:2">
      <c r="A1" s="12" t="s">
        <v>1372</v>
      </c>
      <c r="B1" s="12"/>
    </row>
    <row r="2" ht="72" customHeight="1" spans="1:2">
      <c r="A2" s="49" t="s">
        <v>1373</v>
      </c>
      <c r="B2" s="49"/>
    </row>
    <row r="3" ht="26" customHeight="1" spans="1:2">
      <c r="A3" s="50"/>
      <c r="B3" s="51" t="s">
        <v>43</v>
      </c>
    </row>
    <row r="4" ht="22" customHeight="1" spans="1:2">
      <c r="A4" s="52" t="s">
        <v>1359</v>
      </c>
      <c r="B4" s="52" t="s">
        <v>1346</v>
      </c>
    </row>
    <row r="5" ht="22" customHeight="1" spans="1:2">
      <c r="A5" s="53" t="s">
        <v>1360</v>
      </c>
      <c r="B5" s="54"/>
    </row>
    <row r="6" ht="22" customHeight="1" spans="1:2">
      <c r="A6" s="53" t="s">
        <v>1361</v>
      </c>
      <c r="B6" s="55"/>
    </row>
    <row r="7" ht="22" customHeight="1" spans="1:2">
      <c r="A7" s="53" t="s">
        <v>1362</v>
      </c>
      <c r="B7" s="55"/>
    </row>
    <row r="8" ht="22" customHeight="1" spans="1:2">
      <c r="A8" s="53" t="s">
        <v>1363</v>
      </c>
      <c r="B8" s="55"/>
    </row>
    <row r="9" ht="22" customHeight="1" spans="1:2">
      <c r="A9" s="53" t="s">
        <v>1364</v>
      </c>
      <c r="B9" s="55"/>
    </row>
    <row r="10" ht="22" customHeight="1" spans="1:2">
      <c r="A10" s="53" t="s">
        <v>1365</v>
      </c>
      <c r="B10" s="55"/>
    </row>
    <row r="11" ht="22" customHeight="1" spans="1:2">
      <c r="A11" s="53" t="s">
        <v>1366</v>
      </c>
      <c r="B11" s="56"/>
    </row>
    <row r="12" ht="22" customHeight="1" spans="1:2">
      <c r="A12" s="57"/>
      <c r="B12" s="56"/>
    </row>
    <row r="13" ht="27" customHeight="1" spans="1:2">
      <c r="A13" s="57" t="s">
        <v>1367</v>
      </c>
      <c r="B13" s="56"/>
    </row>
    <row r="14" ht="22" customHeight="1" spans="1:2">
      <c r="A14" s="58" t="s">
        <v>1368</v>
      </c>
      <c r="B14" s="56"/>
    </row>
    <row r="15" ht="34" customHeight="1" spans="1:2">
      <c r="A15" s="59" t="s">
        <v>1339</v>
      </c>
      <c r="B15" s="60"/>
    </row>
    <row r="16" ht="39" customHeight="1" spans="1:2">
      <c r="A16" s="61" t="s">
        <v>1374</v>
      </c>
      <c r="B16" s="61"/>
    </row>
  </sheetData>
  <mergeCells count="3">
    <mergeCell ref="A1:B1"/>
    <mergeCell ref="A2:B2"/>
    <mergeCell ref="A16:B1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V30" sqref="V30"/>
    </sheetView>
  </sheetViews>
  <sheetFormatPr defaultColWidth="9.33333333333333" defaultRowHeight="11.25"/>
  <cols>
    <col min="1" max="1" width="30" customWidth="1"/>
    <col min="2" max="2" width="14.3333333333333" customWidth="1"/>
    <col min="3" max="3" width="9.16666666666667" customWidth="1"/>
    <col min="4" max="4" width="13.5" customWidth="1"/>
    <col min="5" max="5" width="12.8333333333333" customWidth="1"/>
    <col min="6" max="6" width="12.3333333333333" customWidth="1"/>
    <col min="7" max="7" width="13" customWidth="1"/>
    <col min="8" max="8" width="9.66666666666667" customWidth="1"/>
    <col min="9" max="9" width="11.6666666666667" customWidth="1"/>
  </cols>
  <sheetData>
    <row r="1" ht="24" customHeight="1" spans="1:9">
      <c r="A1" s="12" t="s">
        <v>1375</v>
      </c>
      <c r="B1" s="12"/>
      <c r="C1" s="12"/>
      <c r="D1" s="12"/>
      <c r="E1" s="12"/>
      <c r="F1" s="12"/>
      <c r="G1" s="12"/>
      <c r="H1" s="12"/>
      <c r="I1" s="12"/>
    </row>
    <row r="2" ht="40" customHeight="1" spans="1:9">
      <c r="A2" s="13" t="s">
        <v>1376</v>
      </c>
      <c r="B2" s="13"/>
      <c r="C2" s="13"/>
      <c r="D2" s="13"/>
      <c r="E2" s="13"/>
      <c r="F2" s="13"/>
      <c r="G2" s="13"/>
      <c r="H2" s="13"/>
      <c r="I2" s="13"/>
    </row>
    <row r="3" ht="18" customHeight="1" spans="1:9">
      <c r="A3" s="14"/>
      <c r="B3" s="15"/>
      <c r="C3" s="15"/>
      <c r="D3" s="15"/>
      <c r="E3" s="15"/>
      <c r="F3" s="16"/>
      <c r="G3" s="17" t="s">
        <v>1377</v>
      </c>
      <c r="H3" s="17"/>
      <c r="I3" s="17"/>
    </row>
    <row r="4" ht="22" customHeight="1" spans="1:9">
      <c r="A4" s="18" t="s">
        <v>1245</v>
      </c>
      <c r="B4" s="19" t="s">
        <v>1378</v>
      </c>
      <c r="C4" s="20" t="s">
        <v>1379</v>
      </c>
      <c r="D4" s="21"/>
      <c r="E4" s="21"/>
      <c r="F4" s="41" t="s">
        <v>1380</v>
      </c>
      <c r="G4" s="25" t="s">
        <v>1381</v>
      </c>
      <c r="H4" s="25" t="s">
        <v>1382</v>
      </c>
      <c r="I4" s="25" t="s">
        <v>1383</v>
      </c>
    </row>
    <row r="5" ht="29" customHeight="1" spans="1:9">
      <c r="A5" s="26"/>
      <c r="B5" s="26"/>
      <c r="C5" s="27" t="s">
        <v>1384</v>
      </c>
      <c r="D5" s="27" t="s">
        <v>1385</v>
      </c>
      <c r="E5" s="42" t="s">
        <v>1386</v>
      </c>
      <c r="F5" s="41"/>
      <c r="G5" s="25"/>
      <c r="H5" s="29"/>
      <c r="I5" s="29"/>
    </row>
    <row r="6" ht="22" customHeight="1" spans="1:9">
      <c r="A6" s="43">
        <v>1</v>
      </c>
      <c r="B6" s="25">
        <v>2</v>
      </c>
      <c r="C6" s="25">
        <v>3</v>
      </c>
      <c r="D6" s="25">
        <v>4</v>
      </c>
      <c r="E6" s="24">
        <v>5</v>
      </c>
      <c r="F6" s="25">
        <v>6</v>
      </c>
      <c r="G6" s="25">
        <v>7</v>
      </c>
      <c r="H6" s="25">
        <v>10</v>
      </c>
      <c r="I6" s="25">
        <v>11</v>
      </c>
    </row>
    <row r="7" ht="22" customHeight="1" spans="1:9">
      <c r="A7" s="36" t="s">
        <v>1387</v>
      </c>
      <c r="B7" s="37">
        <f t="shared" ref="B7:B12" si="0">C7+D7+E7+F7+G7+H7+I7</f>
        <v>19712</v>
      </c>
      <c r="C7" s="37"/>
      <c r="D7" s="37">
        <v>7323</v>
      </c>
      <c r="E7" s="37">
        <v>10928</v>
      </c>
      <c r="F7" s="41"/>
      <c r="G7" s="44"/>
      <c r="H7" s="37"/>
      <c r="I7" s="37">
        <v>1461</v>
      </c>
    </row>
    <row r="8" ht="22" customHeight="1" spans="1:9">
      <c r="A8" s="36" t="s">
        <v>1388</v>
      </c>
      <c r="B8" s="37">
        <f>B9+B15+B16</f>
        <v>29249</v>
      </c>
      <c r="C8" s="37"/>
      <c r="D8" s="37">
        <f t="shared" ref="C8:I8" si="1">D9+D15+D16</f>
        <v>21370</v>
      </c>
      <c r="E8" s="37">
        <f t="shared" si="1"/>
        <v>7223</v>
      </c>
      <c r="F8" s="37"/>
      <c r="G8" s="37"/>
      <c r="H8" s="37"/>
      <c r="I8" s="37">
        <f t="shared" si="1"/>
        <v>656</v>
      </c>
    </row>
    <row r="9" ht="22" customHeight="1" spans="1:9">
      <c r="A9" s="36" t="s">
        <v>1389</v>
      </c>
      <c r="B9" s="37">
        <f>B10+B11+B12+B13+B14</f>
        <v>29249</v>
      </c>
      <c r="C9" s="37"/>
      <c r="D9" s="37">
        <f t="shared" ref="C9:I9" si="2">D10+D11+D12+D13+D14</f>
        <v>21370</v>
      </c>
      <c r="E9" s="37">
        <f t="shared" si="2"/>
        <v>7223</v>
      </c>
      <c r="F9" s="37"/>
      <c r="G9" s="37"/>
      <c r="H9" s="37"/>
      <c r="I9" s="37">
        <f t="shared" si="2"/>
        <v>656</v>
      </c>
    </row>
    <row r="10" ht="22" customHeight="1" spans="1:9">
      <c r="A10" s="45" t="s">
        <v>1390</v>
      </c>
      <c r="B10" s="37">
        <f t="shared" si="0"/>
        <v>14075</v>
      </c>
      <c r="C10" s="37"/>
      <c r="D10" s="37">
        <v>12060</v>
      </c>
      <c r="E10" s="37">
        <v>1380</v>
      </c>
      <c r="F10" s="38"/>
      <c r="G10" s="37"/>
      <c r="H10" s="37"/>
      <c r="I10" s="37">
        <v>635</v>
      </c>
    </row>
    <row r="11" ht="22" customHeight="1" spans="1:9">
      <c r="A11" s="45" t="s">
        <v>1391</v>
      </c>
      <c r="B11" s="37">
        <f t="shared" si="0"/>
        <v>81</v>
      </c>
      <c r="C11" s="37"/>
      <c r="D11" s="37">
        <v>40</v>
      </c>
      <c r="E11" s="37">
        <v>20</v>
      </c>
      <c r="F11" s="38"/>
      <c r="G11" s="37"/>
      <c r="H11" s="37"/>
      <c r="I11" s="37">
        <v>21</v>
      </c>
    </row>
    <row r="12" ht="22" customHeight="1" spans="1:9">
      <c r="A12" s="46" t="s">
        <v>1392</v>
      </c>
      <c r="B12" s="37">
        <f t="shared" si="0"/>
        <v>15027</v>
      </c>
      <c r="C12" s="37"/>
      <c r="D12" s="37">
        <v>9270</v>
      </c>
      <c r="E12" s="37">
        <v>5757</v>
      </c>
      <c r="F12" s="37"/>
      <c r="G12" s="37"/>
      <c r="H12" s="37"/>
      <c r="I12" s="37"/>
    </row>
    <row r="13" ht="22" customHeight="1" spans="1:9">
      <c r="A13" s="46" t="s">
        <v>1393</v>
      </c>
      <c r="B13" s="37"/>
      <c r="C13" s="37"/>
      <c r="D13" s="33"/>
      <c r="E13" s="37"/>
      <c r="F13" s="37"/>
      <c r="G13" s="37"/>
      <c r="H13" s="37"/>
      <c r="I13" s="37"/>
    </row>
    <row r="14" ht="22" customHeight="1" spans="1:9">
      <c r="A14" s="35" t="s">
        <v>1394</v>
      </c>
      <c r="B14" s="37">
        <f>C14+D14+E14+F14+G14+H14+I14</f>
        <v>66</v>
      </c>
      <c r="C14" s="37"/>
      <c r="D14" s="37"/>
      <c r="E14" s="37">
        <v>66</v>
      </c>
      <c r="F14" s="37"/>
      <c r="G14" s="37"/>
      <c r="H14" s="37"/>
      <c r="I14" s="37"/>
    </row>
    <row r="15" ht="22" customHeight="1" spans="1:9">
      <c r="A15" s="35" t="s">
        <v>1395</v>
      </c>
      <c r="B15" s="37"/>
      <c r="C15" s="37"/>
      <c r="D15" s="37"/>
      <c r="E15" s="47"/>
      <c r="F15" s="37"/>
      <c r="G15" s="39"/>
      <c r="H15" s="37"/>
      <c r="I15" s="37"/>
    </row>
    <row r="16" ht="22" customHeight="1" spans="1:9">
      <c r="A16" s="35" t="s">
        <v>1396</v>
      </c>
      <c r="B16" s="37"/>
      <c r="C16" s="37"/>
      <c r="D16" s="37"/>
      <c r="E16" s="47"/>
      <c r="F16" s="37"/>
      <c r="G16" s="37"/>
      <c r="H16" s="37"/>
      <c r="I16" s="37"/>
    </row>
    <row r="17" ht="54" customHeight="1" spans="1:9">
      <c r="A17" s="48" t="s">
        <v>1397</v>
      </c>
      <c r="B17" s="48"/>
      <c r="C17" s="48"/>
      <c r="D17" s="48"/>
      <c r="E17" s="48"/>
      <c r="F17" s="48"/>
      <c r="G17" s="48"/>
      <c r="H17" s="48"/>
      <c r="I17" s="48"/>
    </row>
  </sheetData>
  <mergeCells count="11">
    <mergeCell ref="A1:I1"/>
    <mergeCell ref="A2:I2"/>
    <mergeCell ref="G3:I3"/>
    <mergeCell ref="C4:E4"/>
    <mergeCell ref="A17:I17"/>
    <mergeCell ref="A4:A5"/>
    <mergeCell ref="B4:B5"/>
    <mergeCell ref="F4:F5"/>
    <mergeCell ref="G4:G5"/>
    <mergeCell ref="H4:H5"/>
    <mergeCell ref="I4:I5"/>
  </mergeCells>
  <printOptions horizontalCentered="1"/>
  <pageMargins left="0.357638888888889" right="0.161111111111111" top="1" bottom="1" header="0.5" footer="0.5"/>
  <pageSetup paperSize="9" scale="9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3"/>
  <sheetViews>
    <sheetView topLeftCell="A20" workbookViewId="0">
      <selection activeCell="A6" sqref="A6"/>
    </sheetView>
  </sheetViews>
  <sheetFormatPr defaultColWidth="9.33333333333333" defaultRowHeight="11.25" outlineLevelCol="1"/>
  <cols>
    <col min="1" max="1" width="57.6666666666667" customWidth="1"/>
    <col min="2" max="2" width="42.1666666666667" customWidth="1"/>
  </cols>
  <sheetData>
    <row r="1" ht="21" customHeight="1" spans="1:2">
      <c r="A1" s="185" t="s">
        <v>41</v>
      </c>
      <c r="B1" s="186"/>
    </row>
    <row r="2" ht="37" customHeight="1" spans="1:2">
      <c r="A2" s="195" t="s">
        <v>42</v>
      </c>
      <c r="B2" s="196"/>
    </row>
    <row r="3" ht="21" customHeight="1" spans="1:2">
      <c r="A3" s="185"/>
      <c r="B3" s="189" t="s">
        <v>43</v>
      </c>
    </row>
    <row r="4" ht="22" customHeight="1" spans="1:2">
      <c r="A4" s="190" t="s">
        <v>44</v>
      </c>
      <c r="B4" s="191" t="s">
        <v>45</v>
      </c>
    </row>
    <row r="5" ht="22" customHeight="1" spans="1:2">
      <c r="A5" s="192" t="s">
        <v>46</v>
      </c>
      <c r="B5" s="193">
        <f>B6+B22</f>
        <v>25519</v>
      </c>
    </row>
    <row r="6" ht="22" customHeight="1" spans="1:2">
      <c r="A6" s="192" t="s">
        <v>47</v>
      </c>
      <c r="B6" s="137">
        <f>B7+B8+B9+B10+B11+B12+B13+B14+B15+B16+B17+B18+B19+B20+B21</f>
        <v>15839</v>
      </c>
    </row>
    <row r="7" ht="22" customHeight="1" spans="1:2">
      <c r="A7" s="194" t="s">
        <v>48</v>
      </c>
      <c r="B7" s="137">
        <v>5400</v>
      </c>
    </row>
    <row r="8" ht="22" customHeight="1" spans="1:2">
      <c r="A8" s="194" t="s">
        <v>49</v>
      </c>
      <c r="B8" s="137"/>
    </row>
    <row r="9" ht="22" customHeight="1" spans="1:2">
      <c r="A9" s="194" t="s">
        <v>50</v>
      </c>
      <c r="B9" s="137">
        <v>1351</v>
      </c>
    </row>
    <row r="10" ht="22" customHeight="1" spans="1:2">
      <c r="A10" s="194" t="s">
        <v>51</v>
      </c>
      <c r="B10" s="137">
        <v>602</v>
      </c>
    </row>
    <row r="11" ht="22" customHeight="1" spans="1:2">
      <c r="A11" s="194" t="s">
        <v>52</v>
      </c>
      <c r="B11" s="137">
        <v>120</v>
      </c>
    </row>
    <row r="12" ht="22" customHeight="1" spans="1:2">
      <c r="A12" s="194" t="s">
        <v>53</v>
      </c>
      <c r="B12" s="137">
        <v>520</v>
      </c>
    </row>
    <row r="13" ht="22" customHeight="1" spans="1:2">
      <c r="A13" s="194" t="s">
        <v>54</v>
      </c>
      <c r="B13" s="137">
        <v>540</v>
      </c>
    </row>
    <row r="14" ht="22" customHeight="1" spans="1:2">
      <c r="A14" s="194" t="s">
        <v>55</v>
      </c>
      <c r="B14" s="137">
        <v>155</v>
      </c>
    </row>
    <row r="15" ht="22" customHeight="1" spans="1:2">
      <c r="A15" s="194" t="s">
        <v>56</v>
      </c>
      <c r="B15" s="137">
        <v>33</v>
      </c>
    </row>
    <row r="16" ht="22" customHeight="1" spans="1:2">
      <c r="A16" s="194" t="s">
        <v>57</v>
      </c>
      <c r="B16" s="137">
        <v>1061</v>
      </c>
    </row>
    <row r="17" ht="22" customHeight="1" spans="1:2">
      <c r="A17" s="194" t="s">
        <v>58</v>
      </c>
      <c r="B17" s="137">
        <v>380</v>
      </c>
    </row>
    <row r="18" ht="22" customHeight="1" spans="1:2">
      <c r="A18" s="194" t="s">
        <v>59</v>
      </c>
      <c r="B18" s="137">
        <v>3200</v>
      </c>
    </row>
    <row r="19" ht="22" customHeight="1" spans="1:2">
      <c r="A19" s="194" t="s">
        <v>60</v>
      </c>
      <c r="B19" s="137">
        <v>2477</v>
      </c>
    </row>
    <row r="20" ht="22" customHeight="1" spans="1:2">
      <c r="A20" s="194" t="s">
        <v>61</v>
      </c>
      <c r="B20" s="137"/>
    </row>
    <row r="21" ht="22" customHeight="1" spans="1:2">
      <c r="A21" s="194" t="s">
        <v>62</v>
      </c>
      <c r="B21" s="137"/>
    </row>
    <row r="22" ht="22" customHeight="1" spans="1:2">
      <c r="A22" s="192" t="s">
        <v>63</v>
      </c>
      <c r="B22" s="137">
        <f>B23+B24+B25+B26+B27+B28+B29</f>
        <v>9680</v>
      </c>
    </row>
    <row r="23" ht="22" customHeight="1" spans="1:2">
      <c r="A23" s="194" t="s">
        <v>64</v>
      </c>
      <c r="B23" s="137">
        <v>805</v>
      </c>
    </row>
    <row r="24" ht="22" customHeight="1" spans="1:2">
      <c r="A24" s="194" t="s">
        <v>65</v>
      </c>
      <c r="B24" s="137">
        <v>1650</v>
      </c>
    </row>
    <row r="25" ht="22" customHeight="1" spans="1:2">
      <c r="A25" s="194" t="s">
        <v>66</v>
      </c>
      <c r="B25" s="137">
        <v>3850</v>
      </c>
    </row>
    <row r="26" ht="22" customHeight="1" spans="1:2">
      <c r="A26" s="194" t="s">
        <v>67</v>
      </c>
      <c r="B26" s="137">
        <v>2300</v>
      </c>
    </row>
    <row r="27" ht="22" customHeight="1" spans="1:2">
      <c r="A27" s="194" t="s">
        <v>68</v>
      </c>
      <c r="B27" s="137"/>
    </row>
    <row r="28" ht="22" customHeight="1" spans="1:2">
      <c r="A28" s="194" t="s">
        <v>69</v>
      </c>
      <c r="B28" s="137">
        <v>75</v>
      </c>
    </row>
    <row r="29" ht="22" customHeight="1" spans="1:2">
      <c r="A29" s="194" t="s">
        <v>70</v>
      </c>
      <c r="B29" s="137">
        <v>1000</v>
      </c>
    </row>
    <row r="30" ht="22" customHeight="1" spans="1:2">
      <c r="A30" s="192" t="s">
        <v>71</v>
      </c>
      <c r="B30" s="137">
        <f>B31+B32+B33+B34</f>
        <v>11385</v>
      </c>
    </row>
    <row r="31" ht="22" customHeight="1" spans="1:2">
      <c r="A31" s="194" t="s">
        <v>48</v>
      </c>
      <c r="B31" s="137">
        <v>7200</v>
      </c>
    </row>
    <row r="32" ht="22" customHeight="1" spans="1:2">
      <c r="A32" s="194" t="s">
        <v>72</v>
      </c>
      <c r="B32" s="137"/>
    </row>
    <row r="33" ht="22" customHeight="1" spans="1:2">
      <c r="A33" s="194" t="s">
        <v>50</v>
      </c>
      <c r="B33" s="137">
        <v>2895</v>
      </c>
    </row>
    <row r="34" ht="22" customHeight="1" spans="1:2">
      <c r="A34" s="194" t="s">
        <v>51</v>
      </c>
      <c r="B34" s="137">
        <v>1290</v>
      </c>
    </row>
    <row r="35" ht="22" customHeight="1" spans="1:2">
      <c r="A35" s="194" t="s">
        <v>73</v>
      </c>
      <c r="B35" s="137"/>
    </row>
    <row r="36" ht="22" customHeight="1" spans="1:2">
      <c r="A36" s="192" t="s">
        <v>74</v>
      </c>
      <c r="B36" s="137">
        <v>2697</v>
      </c>
    </row>
    <row r="37" ht="22" customHeight="1" spans="1:2">
      <c r="A37" s="194" t="s">
        <v>48</v>
      </c>
      <c r="B37" s="137">
        <v>1800</v>
      </c>
    </row>
    <row r="38" ht="22" customHeight="1" spans="1:2">
      <c r="A38" s="194" t="s">
        <v>75</v>
      </c>
      <c r="B38" s="137">
        <v>579</v>
      </c>
    </row>
    <row r="39" ht="22" customHeight="1" spans="1:2">
      <c r="A39" s="194" t="s">
        <v>76</v>
      </c>
      <c r="B39" s="137">
        <v>258</v>
      </c>
    </row>
    <row r="40" ht="22" customHeight="1" spans="1:2">
      <c r="A40" s="194" t="s">
        <v>77</v>
      </c>
      <c r="B40" s="137">
        <v>40</v>
      </c>
    </row>
    <row r="41" ht="22" customHeight="1" spans="1:2">
      <c r="A41" s="194" t="s">
        <v>78</v>
      </c>
      <c r="B41" s="137">
        <v>14</v>
      </c>
    </row>
    <row r="42" ht="22" customHeight="1" spans="1:2">
      <c r="A42" s="194" t="s">
        <v>79</v>
      </c>
      <c r="B42" s="137">
        <v>6</v>
      </c>
    </row>
    <row r="43" ht="22" customHeight="1" spans="1:2">
      <c r="A43" s="192" t="s">
        <v>80</v>
      </c>
      <c r="B43" s="137">
        <f>B5+B30+B36</f>
        <v>39601</v>
      </c>
    </row>
  </sheetData>
  <mergeCells count="1">
    <mergeCell ref="A2:B2"/>
  </mergeCells>
  <printOptions horizontalCentered="1"/>
  <pageMargins left="0.554861111111111" right="0.357638888888889" top="1" bottom="1" header="0.5" footer="0.5"/>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P13" sqref="P13"/>
    </sheetView>
  </sheetViews>
  <sheetFormatPr defaultColWidth="9.33333333333333" defaultRowHeight="11.25"/>
  <cols>
    <col min="1" max="1" width="30" customWidth="1"/>
    <col min="2" max="2" width="14.3333333333333" customWidth="1"/>
    <col min="3" max="3" width="9.16666666666667" customWidth="1"/>
    <col min="4" max="4" width="13.5" customWidth="1"/>
    <col min="5" max="5" width="12.8333333333333" customWidth="1"/>
    <col min="6" max="6" width="12.3333333333333" customWidth="1"/>
    <col min="7" max="7" width="13" customWidth="1"/>
    <col min="8" max="8" width="9.66666666666667" customWidth="1"/>
    <col min="9" max="9" width="11.6666666666667" customWidth="1"/>
  </cols>
  <sheetData>
    <row r="1" ht="24" customHeight="1" spans="1:9">
      <c r="A1" s="12" t="s">
        <v>1398</v>
      </c>
      <c r="B1" s="12"/>
      <c r="C1" s="12"/>
      <c r="D1" s="12"/>
      <c r="E1" s="12"/>
      <c r="F1" s="12"/>
      <c r="G1" s="12"/>
      <c r="H1" s="12"/>
      <c r="I1" s="12"/>
    </row>
    <row r="2" ht="40" customHeight="1" spans="1:9">
      <c r="A2" s="13" t="s">
        <v>1399</v>
      </c>
      <c r="B2" s="13"/>
      <c r="C2" s="13"/>
      <c r="D2" s="13"/>
      <c r="E2" s="13"/>
      <c r="F2" s="13"/>
      <c r="G2" s="13"/>
      <c r="H2" s="13"/>
      <c r="I2" s="13"/>
    </row>
    <row r="3" ht="18" customHeight="1" spans="1:9">
      <c r="A3" s="14"/>
      <c r="B3" s="15"/>
      <c r="C3" s="15"/>
      <c r="D3" s="15"/>
      <c r="E3" s="15"/>
      <c r="F3" s="16"/>
      <c r="G3" s="17" t="s">
        <v>1377</v>
      </c>
      <c r="H3" s="17"/>
      <c r="I3" s="17"/>
    </row>
    <row r="4" ht="29" customHeight="1" spans="1:9">
      <c r="A4" s="18" t="s">
        <v>1245</v>
      </c>
      <c r="B4" s="19" t="s">
        <v>1378</v>
      </c>
      <c r="C4" s="20" t="s">
        <v>1379</v>
      </c>
      <c r="D4" s="21"/>
      <c r="E4" s="22"/>
      <c r="F4" s="23" t="s">
        <v>1380</v>
      </c>
      <c r="G4" s="24" t="s">
        <v>1381</v>
      </c>
      <c r="H4" s="25" t="s">
        <v>1382</v>
      </c>
      <c r="I4" s="25" t="s">
        <v>1383</v>
      </c>
    </row>
    <row r="5" ht="33" customHeight="1" spans="1:9">
      <c r="A5" s="26"/>
      <c r="B5" s="26"/>
      <c r="C5" s="27" t="s">
        <v>1384</v>
      </c>
      <c r="D5" s="27" t="s">
        <v>1385</v>
      </c>
      <c r="E5" s="19" t="s">
        <v>1386</v>
      </c>
      <c r="F5" s="28"/>
      <c r="G5" s="24"/>
      <c r="H5" s="29"/>
      <c r="I5" s="29"/>
    </row>
    <row r="6" ht="22" customHeight="1" spans="1:9">
      <c r="A6" s="30">
        <v>1</v>
      </c>
      <c r="B6" s="31">
        <v>2</v>
      </c>
      <c r="C6" s="31">
        <v>3</v>
      </c>
      <c r="D6" s="31">
        <v>4</v>
      </c>
      <c r="E6" s="31">
        <v>5</v>
      </c>
      <c r="F6" s="31">
        <v>6</v>
      </c>
      <c r="G6" s="32">
        <v>7</v>
      </c>
      <c r="H6" s="30">
        <v>8</v>
      </c>
      <c r="I6" s="31">
        <v>9</v>
      </c>
    </row>
    <row r="7" ht="22" customHeight="1" spans="1:9">
      <c r="A7" s="33" t="s">
        <v>1400</v>
      </c>
      <c r="B7" s="34">
        <f>B8+B12+B13</f>
        <v>26857</v>
      </c>
      <c r="C7" s="34"/>
      <c r="D7" s="34">
        <f t="shared" ref="C7:I7" si="0">D8+D12+D13</f>
        <v>20689</v>
      </c>
      <c r="E7" s="34">
        <f t="shared" si="0"/>
        <v>5622</v>
      </c>
      <c r="F7" s="34"/>
      <c r="G7" s="34"/>
      <c r="H7" s="34"/>
      <c r="I7" s="34">
        <f t="shared" si="0"/>
        <v>546</v>
      </c>
    </row>
    <row r="8" ht="22" customHeight="1" spans="1:9">
      <c r="A8" s="35" t="s">
        <v>1401</v>
      </c>
      <c r="B8" s="34">
        <f>C8+D8+E8+F8+I8</f>
        <v>26857</v>
      </c>
      <c r="C8" s="34"/>
      <c r="D8" s="34">
        <f>D9+D10+D11</f>
        <v>20689</v>
      </c>
      <c r="E8" s="34">
        <f>E9+E10+E11</f>
        <v>5622</v>
      </c>
      <c r="F8" s="34"/>
      <c r="G8" s="34"/>
      <c r="H8" s="34"/>
      <c r="I8" s="34">
        <f>I9+I10+I11</f>
        <v>546</v>
      </c>
    </row>
    <row r="9" ht="22" customHeight="1" spans="1:9">
      <c r="A9" s="36" t="s">
        <v>1402</v>
      </c>
      <c r="B9" s="34"/>
      <c r="C9" s="37"/>
      <c r="D9" s="37">
        <v>20689</v>
      </c>
      <c r="E9" s="37">
        <v>5620</v>
      </c>
      <c r="F9" s="38"/>
      <c r="G9" s="37"/>
      <c r="H9" s="37"/>
      <c r="I9" s="37">
        <v>423</v>
      </c>
    </row>
    <row r="10" ht="22" customHeight="1" spans="1:9">
      <c r="A10" s="36" t="s">
        <v>1403</v>
      </c>
      <c r="B10" s="34"/>
      <c r="C10" s="37"/>
      <c r="D10" s="33"/>
      <c r="E10" s="37"/>
      <c r="F10" s="37"/>
      <c r="G10" s="37"/>
      <c r="H10" s="37"/>
      <c r="I10" s="37">
        <v>99</v>
      </c>
    </row>
    <row r="11" ht="22" customHeight="1" spans="1:9">
      <c r="A11" s="35" t="s">
        <v>1404</v>
      </c>
      <c r="B11" s="34"/>
      <c r="C11" s="37"/>
      <c r="D11" s="33"/>
      <c r="E11" s="37">
        <v>2</v>
      </c>
      <c r="F11" s="37"/>
      <c r="G11" s="37"/>
      <c r="H11" s="37"/>
      <c r="I11" s="37">
        <v>24</v>
      </c>
    </row>
    <row r="12" ht="22" customHeight="1" spans="1:9">
      <c r="A12" s="35" t="s">
        <v>1405</v>
      </c>
      <c r="B12" s="34"/>
      <c r="C12" s="37"/>
      <c r="D12" s="33"/>
      <c r="E12" s="37"/>
      <c r="F12" s="37"/>
      <c r="G12" s="37"/>
      <c r="H12" s="37"/>
      <c r="I12" s="37"/>
    </row>
    <row r="13" ht="22" customHeight="1" spans="1:9">
      <c r="A13" s="35" t="s">
        <v>1406</v>
      </c>
      <c r="B13" s="34"/>
      <c r="C13" s="39"/>
      <c r="D13" s="33"/>
      <c r="E13" s="37"/>
      <c r="F13" s="37"/>
      <c r="G13" s="37"/>
      <c r="H13" s="37"/>
      <c r="I13" s="37"/>
    </row>
    <row r="14" ht="76" customHeight="1" spans="1:9">
      <c r="A14" s="40" t="s">
        <v>1397</v>
      </c>
      <c r="B14" s="40"/>
      <c r="C14" s="40"/>
      <c r="D14" s="40"/>
      <c r="E14" s="40"/>
      <c r="F14" s="40"/>
      <c r="G14" s="40"/>
      <c r="H14" s="40"/>
      <c r="I14" s="40"/>
    </row>
    <row r="21" spans="4:4">
      <c r="D21" t="s">
        <v>1407</v>
      </c>
    </row>
  </sheetData>
  <mergeCells count="11">
    <mergeCell ref="A1:I1"/>
    <mergeCell ref="A2:I2"/>
    <mergeCell ref="G3:I3"/>
    <mergeCell ref="C4:E4"/>
    <mergeCell ref="A14:I14"/>
    <mergeCell ref="A4:A5"/>
    <mergeCell ref="B4:B5"/>
    <mergeCell ref="F4:F5"/>
    <mergeCell ref="G4:G5"/>
    <mergeCell ref="H4:H5"/>
    <mergeCell ref="I4:I5"/>
  </mergeCells>
  <printOptions horizontalCentered="1"/>
  <pageMargins left="0.357638888888889" right="0.161111111111111" top="1" bottom="1" header="0.5" footer="0.5"/>
  <pageSetup paperSize="9" scale="90"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2" sqref="A2:C2"/>
    </sheetView>
  </sheetViews>
  <sheetFormatPr defaultColWidth="9.33333333333333" defaultRowHeight="11.25"/>
  <cols>
    <col min="1" max="1" width="22.6666666666667" customWidth="1"/>
    <col min="2" max="2" width="28.6666666666667" customWidth="1"/>
    <col min="3" max="3" width="52" customWidth="1"/>
  </cols>
  <sheetData>
    <row r="1" ht="18" customHeight="1" spans="1:3">
      <c r="A1" s="1" t="s">
        <v>1408</v>
      </c>
      <c r="B1" s="3"/>
      <c r="C1" s="3"/>
    </row>
    <row r="2" ht="52" customHeight="1" spans="1:3">
      <c r="A2" s="2" t="s">
        <v>1409</v>
      </c>
      <c r="B2" s="8"/>
      <c r="C2" s="8"/>
    </row>
    <row r="3" ht="22" customHeight="1" spans="1:3">
      <c r="A3" s="9"/>
      <c r="B3" s="9"/>
      <c r="C3" s="10" t="s">
        <v>1410</v>
      </c>
    </row>
    <row r="4" ht="36" customHeight="1" spans="1:3">
      <c r="A4" s="5" t="s">
        <v>87</v>
      </c>
      <c r="B4" s="5" t="s">
        <v>1411</v>
      </c>
      <c r="C4" s="5" t="s">
        <v>1412</v>
      </c>
    </row>
    <row r="5" ht="39" customHeight="1" spans="1:3">
      <c r="A5" s="5" t="s">
        <v>1413</v>
      </c>
      <c r="B5" s="11">
        <v>177676</v>
      </c>
      <c r="C5" s="11">
        <v>177676</v>
      </c>
    </row>
    <row r="23" ht="14.25" spans="12:12">
      <c r="L23" s="12"/>
    </row>
  </sheetData>
  <mergeCells count="1">
    <mergeCell ref="A2:C2"/>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A2" sqref="A2:C2"/>
    </sheetView>
  </sheetViews>
  <sheetFormatPr defaultColWidth="9.33333333333333" defaultRowHeight="11.25" outlineLevelRow="4" outlineLevelCol="2"/>
  <cols>
    <col min="1" max="1" width="15.8333333333333" customWidth="1"/>
    <col min="2" max="2" width="30.1666666666667" customWidth="1"/>
    <col min="3" max="3" width="57.6666666666667" customWidth="1"/>
  </cols>
  <sheetData>
    <row r="1" ht="21" customHeight="1" spans="1:3">
      <c r="A1" s="1" t="s">
        <v>1414</v>
      </c>
      <c r="B1" s="1"/>
      <c r="C1" s="1"/>
    </row>
    <row r="2" ht="47" customHeight="1" spans="1:3">
      <c r="A2" s="2" t="s">
        <v>1415</v>
      </c>
      <c r="B2" s="8"/>
      <c r="C2" s="8"/>
    </row>
    <row r="3" ht="22" customHeight="1" spans="1:3">
      <c r="A3" s="3"/>
      <c r="B3" s="3"/>
      <c r="C3" s="4" t="s">
        <v>43</v>
      </c>
    </row>
    <row r="4" ht="27" customHeight="1" spans="1:3">
      <c r="A4" s="5" t="s">
        <v>87</v>
      </c>
      <c r="B4" s="5" t="s">
        <v>1411</v>
      </c>
      <c r="C4" s="5" t="s">
        <v>1412</v>
      </c>
    </row>
    <row r="5" ht="22" customHeight="1" spans="1:3">
      <c r="A5" s="5" t="s">
        <v>1413</v>
      </c>
      <c r="B5" s="7">
        <v>61200</v>
      </c>
      <c r="C5" s="7">
        <v>61200</v>
      </c>
    </row>
  </sheetData>
  <mergeCells count="2">
    <mergeCell ref="A1:C1"/>
    <mergeCell ref="A2:C2"/>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tabSelected="1" workbookViewId="0">
      <selection activeCell="C9" sqref="C9"/>
    </sheetView>
  </sheetViews>
  <sheetFormatPr defaultColWidth="9.33333333333333" defaultRowHeight="11.25" outlineLevelRow="4" outlineLevelCol="2"/>
  <cols>
    <col min="1" max="1" width="17.1666666666667" customWidth="1"/>
    <col min="2" max="2" width="33.8333333333333" customWidth="1"/>
    <col min="3" max="3" width="45" customWidth="1"/>
  </cols>
  <sheetData>
    <row r="1" ht="32" customHeight="1" spans="1:3">
      <c r="A1" s="1" t="s">
        <v>1416</v>
      </c>
      <c r="B1" s="1"/>
      <c r="C1" s="1"/>
    </row>
    <row r="2" ht="40" customHeight="1" spans="1:3">
      <c r="A2" s="2" t="s">
        <v>1417</v>
      </c>
      <c r="B2" s="2"/>
      <c r="C2" s="2"/>
    </row>
    <row r="3" ht="34" customHeight="1" spans="1:3">
      <c r="A3" s="3"/>
      <c r="B3" s="3"/>
      <c r="C3" s="4" t="s">
        <v>43</v>
      </c>
    </row>
    <row r="4" ht="49" customHeight="1" spans="1:3">
      <c r="A4" s="5" t="s">
        <v>87</v>
      </c>
      <c r="B4" s="6" t="s">
        <v>1418</v>
      </c>
      <c r="C4" s="6" t="s">
        <v>1419</v>
      </c>
    </row>
    <row r="5" ht="33" customHeight="1" spans="1:3">
      <c r="A5" s="5" t="s">
        <v>1413</v>
      </c>
      <c r="B5" s="7">
        <v>10196</v>
      </c>
      <c r="C5" s="7">
        <v>5518</v>
      </c>
    </row>
  </sheetData>
  <mergeCells count="2">
    <mergeCell ref="A1:C1"/>
    <mergeCell ref="A2:C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3"/>
  <sheetViews>
    <sheetView workbookViewId="0">
      <selection activeCell="B14" sqref="B14"/>
    </sheetView>
  </sheetViews>
  <sheetFormatPr defaultColWidth="9.33333333333333" defaultRowHeight="11.25" outlineLevelCol="1"/>
  <cols>
    <col min="1" max="1" width="38.6666666666667" customWidth="1"/>
    <col min="2" max="2" width="59.4777777777778" customWidth="1"/>
  </cols>
  <sheetData>
    <row r="1" ht="21" customHeight="1" spans="1:2">
      <c r="A1" s="185" t="s">
        <v>81</v>
      </c>
      <c r="B1" s="186"/>
    </row>
    <row r="2" ht="51" customHeight="1" spans="1:2">
      <c r="A2" s="187" t="s">
        <v>82</v>
      </c>
      <c r="B2" s="188"/>
    </row>
    <row r="3" ht="19" customHeight="1" spans="1:2">
      <c r="A3" s="185"/>
      <c r="B3" s="189" t="s">
        <v>83</v>
      </c>
    </row>
    <row r="4" ht="22" customHeight="1" spans="1:2">
      <c r="A4" s="190" t="s">
        <v>44</v>
      </c>
      <c r="B4" s="191" t="s">
        <v>45</v>
      </c>
    </row>
    <row r="5" ht="22" customHeight="1" spans="1:2">
      <c r="A5" s="192" t="s">
        <v>46</v>
      </c>
      <c r="B5" s="193">
        <f>B6+B22</f>
        <v>25519</v>
      </c>
    </row>
    <row r="6" ht="22" customHeight="1" spans="1:2">
      <c r="A6" s="192" t="s">
        <v>47</v>
      </c>
      <c r="B6" s="137">
        <f>B7+B8+B9+B10+B11+B12+B13+B14+B15+B16+B17+B18+B19+B20+B21</f>
        <v>15839</v>
      </c>
    </row>
    <row r="7" ht="22" customHeight="1" spans="1:2">
      <c r="A7" s="194" t="s">
        <v>48</v>
      </c>
      <c r="B7" s="137">
        <v>5400</v>
      </c>
    </row>
    <row r="8" ht="22" customHeight="1" spans="1:2">
      <c r="A8" s="194" t="s">
        <v>49</v>
      </c>
      <c r="B8" s="137"/>
    </row>
    <row r="9" ht="22" customHeight="1" spans="1:2">
      <c r="A9" s="194" t="s">
        <v>50</v>
      </c>
      <c r="B9" s="137">
        <v>1351</v>
      </c>
    </row>
    <row r="10" ht="22" customHeight="1" spans="1:2">
      <c r="A10" s="194" t="s">
        <v>51</v>
      </c>
      <c r="B10" s="137">
        <v>602</v>
      </c>
    </row>
    <row r="11" ht="22" customHeight="1" spans="1:2">
      <c r="A11" s="194" t="s">
        <v>52</v>
      </c>
      <c r="B11" s="137">
        <v>120</v>
      </c>
    </row>
    <row r="12" ht="22" customHeight="1" spans="1:2">
      <c r="A12" s="194" t="s">
        <v>53</v>
      </c>
      <c r="B12" s="137">
        <v>520</v>
      </c>
    </row>
    <row r="13" ht="22" customHeight="1" spans="1:2">
      <c r="A13" s="194" t="s">
        <v>54</v>
      </c>
      <c r="B13" s="137">
        <v>540</v>
      </c>
    </row>
    <row r="14" ht="22" customHeight="1" spans="1:2">
      <c r="A14" s="194" t="s">
        <v>55</v>
      </c>
      <c r="B14" s="137">
        <v>155</v>
      </c>
    </row>
    <row r="15" ht="22" customHeight="1" spans="1:2">
      <c r="A15" s="194" t="s">
        <v>56</v>
      </c>
      <c r="B15" s="137">
        <v>33</v>
      </c>
    </row>
    <row r="16" ht="22" customHeight="1" spans="1:2">
      <c r="A16" s="194" t="s">
        <v>57</v>
      </c>
      <c r="B16" s="137">
        <v>1061</v>
      </c>
    </row>
    <row r="17" ht="22" customHeight="1" spans="1:2">
      <c r="A17" s="194" t="s">
        <v>58</v>
      </c>
      <c r="B17" s="137">
        <v>380</v>
      </c>
    </row>
    <row r="18" ht="22" customHeight="1" spans="1:2">
      <c r="A18" s="194" t="s">
        <v>59</v>
      </c>
      <c r="B18" s="137">
        <v>3200</v>
      </c>
    </row>
    <row r="19" ht="22" customHeight="1" spans="1:2">
      <c r="A19" s="194" t="s">
        <v>60</v>
      </c>
      <c r="B19" s="137">
        <v>2477</v>
      </c>
    </row>
    <row r="20" ht="22" customHeight="1" spans="1:2">
      <c r="A20" s="194" t="s">
        <v>61</v>
      </c>
      <c r="B20" s="137"/>
    </row>
    <row r="21" ht="22" customHeight="1" spans="1:2">
      <c r="A21" s="194" t="s">
        <v>62</v>
      </c>
      <c r="B21" s="137"/>
    </row>
    <row r="22" ht="22" customHeight="1" spans="1:2">
      <c r="A22" s="192" t="s">
        <v>63</v>
      </c>
      <c r="B22" s="137">
        <f>B23+B24+B25+B26+B27+B28+B29</f>
        <v>9680</v>
      </c>
    </row>
    <row r="23" ht="22" customHeight="1" spans="1:2">
      <c r="A23" s="194" t="s">
        <v>64</v>
      </c>
      <c r="B23" s="137">
        <v>805</v>
      </c>
    </row>
    <row r="24" ht="22" customHeight="1" spans="1:2">
      <c r="A24" s="194" t="s">
        <v>65</v>
      </c>
      <c r="B24" s="137">
        <v>1650</v>
      </c>
    </row>
    <row r="25" ht="22" customHeight="1" spans="1:2">
      <c r="A25" s="194" t="s">
        <v>66</v>
      </c>
      <c r="B25" s="137">
        <v>3850</v>
      </c>
    </row>
    <row r="26" ht="27" customHeight="1" spans="1:2">
      <c r="A26" s="194" t="s">
        <v>67</v>
      </c>
      <c r="B26" s="137">
        <v>2300</v>
      </c>
    </row>
    <row r="27" ht="22" customHeight="1" spans="1:2">
      <c r="A27" s="194" t="s">
        <v>68</v>
      </c>
      <c r="B27" s="137"/>
    </row>
    <row r="28" ht="22" customHeight="1" spans="1:2">
      <c r="A28" s="194" t="s">
        <v>69</v>
      </c>
      <c r="B28" s="137">
        <v>75</v>
      </c>
    </row>
    <row r="29" ht="22" customHeight="1" spans="1:2">
      <c r="A29" s="194" t="s">
        <v>70</v>
      </c>
      <c r="B29" s="137">
        <v>1000</v>
      </c>
    </row>
    <row r="30" ht="22" customHeight="1" spans="1:2">
      <c r="A30" s="192" t="s">
        <v>71</v>
      </c>
      <c r="B30" s="137">
        <f>B31+B32+B33+B34</f>
        <v>11385</v>
      </c>
    </row>
    <row r="31" ht="22" customHeight="1" spans="1:2">
      <c r="A31" s="194" t="s">
        <v>48</v>
      </c>
      <c r="B31" s="137">
        <v>7200</v>
      </c>
    </row>
    <row r="32" ht="22" customHeight="1" spans="1:2">
      <c r="A32" s="194" t="s">
        <v>72</v>
      </c>
      <c r="B32" s="137"/>
    </row>
    <row r="33" ht="22" customHeight="1" spans="1:2">
      <c r="A33" s="194" t="s">
        <v>50</v>
      </c>
      <c r="B33" s="137">
        <v>2895</v>
      </c>
    </row>
    <row r="34" ht="22" customHeight="1" spans="1:2">
      <c r="A34" s="194" t="s">
        <v>51</v>
      </c>
      <c r="B34" s="137">
        <v>1290</v>
      </c>
    </row>
    <row r="35" ht="22" customHeight="1" spans="1:2">
      <c r="A35" s="194" t="s">
        <v>73</v>
      </c>
      <c r="B35" s="137"/>
    </row>
    <row r="36" ht="22" customHeight="1" spans="1:2">
      <c r="A36" s="192" t="s">
        <v>74</v>
      </c>
      <c r="B36" s="137">
        <v>2697</v>
      </c>
    </row>
    <row r="37" ht="22" customHeight="1" spans="1:2">
      <c r="A37" s="194" t="s">
        <v>48</v>
      </c>
      <c r="B37" s="137">
        <v>1800</v>
      </c>
    </row>
    <row r="38" ht="22" customHeight="1" spans="1:2">
      <c r="A38" s="194" t="s">
        <v>75</v>
      </c>
      <c r="B38" s="137">
        <v>579</v>
      </c>
    </row>
    <row r="39" ht="22" customHeight="1" spans="1:2">
      <c r="A39" s="194" t="s">
        <v>76</v>
      </c>
      <c r="B39" s="137">
        <v>258</v>
      </c>
    </row>
    <row r="40" ht="22" customHeight="1" spans="1:2">
      <c r="A40" s="194" t="s">
        <v>77</v>
      </c>
      <c r="B40" s="137">
        <v>40</v>
      </c>
    </row>
    <row r="41" ht="22" customHeight="1" spans="1:2">
      <c r="A41" s="194" t="s">
        <v>78</v>
      </c>
      <c r="B41" s="137">
        <v>14</v>
      </c>
    </row>
    <row r="42" ht="22" customHeight="1" spans="1:2">
      <c r="A42" s="194" t="s">
        <v>79</v>
      </c>
      <c r="B42" s="137">
        <v>6</v>
      </c>
    </row>
    <row r="43" ht="22" customHeight="1" spans="1:2">
      <c r="A43" s="192" t="s">
        <v>80</v>
      </c>
      <c r="B43" s="137">
        <f>B5+B30+B36</f>
        <v>39601</v>
      </c>
    </row>
  </sheetData>
  <mergeCells count="1">
    <mergeCell ref="A2:B2"/>
  </mergeCells>
  <printOptions horizontalCentered="1"/>
  <pageMargins left="0.751388888888889" right="0.554861111111111" top="1" bottom="1"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8"/>
  <sheetViews>
    <sheetView zoomScale="90" zoomScaleNormal="90" topLeftCell="A1241" workbookViewId="0">
      <selection activeCell="A1264" sqref="A1264"/>
    </sheetView>
  </sheetViews>
  <sheetFormatPr defaultColWidth="12" defaultRowHeight="11.25" outlineLevelCol="3"/>
  <cols>
    <col min="1" max="1" width="55.3666666666667" customWidth="1"/>
    <col min="2" max="2" width="25.7333333333333" customWidth="1"/>
    <col min="3" max="3" width="21.8333333333333" customWidth="1"/>
    <col min="4" max="4" width="20.9222222222222" customWidth="1"/>
  </cols>
  <sheetData>
    <row r="1" ht="27" customHeight="1" spans="1:4">
      <c r="A1" s="182" t="s">
        <v>84</v>
      </c>
      <c r="B1" s="182"/>
      <c r="C1" s="182"/>
      <c r="D1" s="182"/>
    </row>
    <row r="2" ht="27" spans="1:4">
      <c r="A2" s="183" t="s">
        <v>85</v>
      </c>
      <c r="B2" s="183"/>
      <c r="C2" s="183"/>
      <c r="D2" s="183"/>
    </row>
    <row r="3" ht="28" customHeight="1" spans="1:4">
      <c r="A3" s="184" t="s">
        <v>86</v>
      </c>
      <c r="B3" s="184"/>
      <c r="C3" s="184"/>
      <c r="D3" s="160" t="s">
        <v>43</v>
      </c>
    </row>
    <row r="4" ht="37" customHeight="1" spans="1:4">
      <c r="A4" s="161" t="s">
        <v>87</v>
      </c>
      <c r="B4" s="162" t="s">
        <v>88</v>
      </c>
      <c r="C4" s="161" t="s">
        <v>89</v>
      </c>
      <c r="D4" s="161" t="s">
        <v>90</v>
      </c>
    </row>
    <row r="5" ht="22" customHeight="1" spans="1:4">
      <c r="A5" s="163" t="s">
        <v>91</v>
      </c>
      <c r="B5" s="164">
        <f>SUM(B6,B18,B27,B38,B49,B60,B71,B79,B88,B101,B110,B121,B133,B140,B148,B154,B161,B168,B175,B182,B189,B197,B203,B209,B216,B231)</f>
        <v>47555</v>
      </c>
      <c r="C5" s="164">
        <f>SUM(C6,C18,C27,C38,C49,C60,C71,C79,C88,C101,C110,C121,C133,C140,C148,C154,C161,C168,C175,C182,C189,C197,C203,C209,C216,C231)</f>
        <v>37576</v>
      </c>
      <c r="D5" s="163"/>
    </row>
    <row r="6" ht="22" customHeight="1" spans="1:4">
      <c r="A6" s="165" t="s">
        <v>92</v>
      </c>
      <c r="B6" s="164">
        <f>SUM(B7:B17)</f>
        <v>776</v>
      </c>
      <c r="C6" s="164">
        <f>SUM(C7:C17)</f>
        <v>806</v>
      </c>
      <c r="D6" s="163"/>
    </row>
    <row r="7" ht="22" customHeight="1" spans="1:4">
      <c r="A7" s="165" t="s">
        <v>93</v>
      </c>
      <c r="B7" s="164">
        <v>614</v>
      </c>
      <c r="C7" s="164">
        <v>646</v>
      </c>
      <c r="D7" s="163"/>
    </row>
    <row r="8" ht="22" customHeight="1" spans="1:4">
      <c r="A8" s="165" t="s">
        <v>94</v>
      </c>
      <c r="B8" s="164"/>
      <c r="C8" s="164"/>
      <c r="D8" s="163"/>
    </row>
    <row r="9" ht="22" customHeight="1" spans="1:4">
      <c r="A9" s="166" t="s">
        <v>95</v>
      </c>
      <c r="B9" s="164"/>
      <c r="C9" s="164"/>
      <c r="D9" s="163"/>
    </row>
    <row r="10" ht="22" customHeight="1" spans="1:4">
      <c r="A10" s="166" t="s">
        <v>96</v>
      </c>
      <c r="B10" s="164">
        <v>3</v>
      </c>
      <c r="C10" s="164"/>
      <c r="D10" s="163"/>
    </row>
    <row r="11" ht="22" customHeight="1" spans="1:4">
      <c r="A11" s="166" t="s">
        <v>97</v>
      </c>
      <c r="B11" s="164"/>
      <c r="C11" s="164"/>
      <c r="D11" s="163"/>
    </row>
    <row r="12" ht="22" customHeight="1" spans="1:4">
      <c r="A12" s="163" t="s">
        <v>98</v>
      </c>
      <c r="B12" s="164"/>
      <c r="C12" s="164"/>
      <c r="D12" s="163"/>
    </row>
    <row r="13" ht="22" customHeight="1" spans="1:4">
      <c r="A13" s="163" t="s">
        <v>99</v>
      </c>
      <c r="B13" s="164"/>
      <c r="C13" s="164"/>
      <c r="D13" s="163"/>
    </row>
    <row r="14" ht="22" customHeight="1" spans="1:4">
      <c r="A14" s="163" t="s">
        <v>100</v>
      </c>
      <c r="B14" s="164"/>
      <c r="C14" s="164"/>
      <c r="D14" s="163"/>
    </row>
    <row r="15" ht="22" customHeight="1" spans="1:4">
      <c r="A15" s="163" t="s">
        <v>101</v>
      </c>
      <c r="B15" s="164"/>
      <c r="C15" s="164"/>
      <c r="D15" s="163"/>
    </row>
    <row r="16" ht="22" customHeight="1" spans="1:4">
      <c r="A16" s="163" t="s">
        <v>102</v>
      </c>
      <c r="B16" s="164"/>
      <c r="C16" s="164"/>
      <c r="D16" s="163"/>
    </row>
    <row r="17" ht="22" customHeight="1" spans="1:4">
      <c r="A17" s="163" t="s">
        <v>103</v>
      </c>
      <c r="B17" s="164">
        <v>159</v>
      </c>
      <c r="C17" s="164">
        <v>160</v>
      </c>
      <c r="D17" s="163"/>
    </row>
    <row r="18" ht="22" customHeight="1" spans="1:4">
      <c r="A18" s="165" t="s">
        <v>104</v>
      </c>
      <c r="B18" s="164">
        <f>SUM(B19:B26)</f>
        <v>605</v>
      </c>
      <c r="C18" s="164">
        <f>SUM(C19:C26)</f>
        <v>598</v>
      </c>
      <c r="D18" s="163"/>
    </row>
    <row r="19" ht="22" customHeight="1" spans="1:4">
      <c r="A19" s="165" t="s">
        <v>93</v>
      </c>
      <c r="B19" s="164">
        <v>543</v>
      </c>
      <c r="C19" s="164">
        <v>577</v>
      </c>
      <c r="D19" s="163"/>
    </row>
    <row r="20" ht="22" customHeight="1" spans="1:4">
      <c r="A20" s="165" t="s">
        <v>94</v>
      </c>
      <c r="B20" s="164">
        <v>5</v>
      </c>
      <c r="C20" s="164"/>
      <c r="D20" s="163"/>
    </row>
    <row r="21" ht="22" customHeight="1" spans="1:4">
      <c r="A21" s="166" t="s">
        <v>95</v>
      </c>
      <c r="B21" s="164"/>
      <c r="C21" s="164"/>
      <c r="D21" s="163"/>
    </row>
    <row r="22" ht="22" customHeight="1" spans="1:4">
      <c r="A22" s="166" t="s">
        <v>105</v>
      </c>
      <c r="B22" s="164"/>
      <c r="C22" s="164"/>
      <c r="D22" s="163"/>
    </row>
    <row r="23" ht="22" customHeight="1" spans="1:4">
      <c r="A23" s="166" t="s">
        <v>106</v>
      </c>
      <c r="B23" s="164"/>
      <c r="C23" s="164"/>
      <c r="D23" s="163"/>
    </row>
    <row r="24" ht="22" customHeight="1" spans="1:4">
      <c r="A24" s="166" t="s">
        <v>107</v>
      </c>
      <c r="B24" s="164"/>
      <c r="C24" s="164"/>
      <c r="D24" s="163"/>
    </row>
    <row r="25" ht="22" customHeight="1" spans="1:4">
      <c r="A25" s="166" t="s">
        <v>102</v>
      </c>
      <c r="B25" s="164"/>
      <c r="C25" s="164">
        <v>21</v>
      </c>
      <c r="D25" s="163"/>
    </row>
    <row r="26" ht="22" customHeight="1" spans="1:4">
      <c r="A26" s="166" t="s">
        <v>108</v>
      </c>
      <c r="B26" s="164">
        <v>57</v>
      </c>
      <c r="C26" s="164"/>
      <c r="D26" s="163"/>
    </row>
    <row r="27" ht="22" customHeight="1" spans="1:4">
      <c r="A27" s="165" t="s">
        <v>109</v>
      </c>
      <c r="B27" s="164">
        <f>SUM(B28:B37)</f>
        <v>26497</v>
      </c>
      <c r="C27" s="164">
        <f>SUM(C28:C37)</f>
        <v>22211</v>
      </c>
      <c r="D27" s="163"/>
    </row>
    <row r="28" ht="22" customHeight="1" spans="1:4">
      <c r="A28" s="165" t="s">
        <v>93</v>
      </c>
      <c r="B28" s="164">
        <v>7031</v>
      </c>
      <c r="C28" s="164">
        <v>7365</v>
      </c>
      <c r="D28" s="163"/>
    </row>
    <row r="29" ht="22" customHeight="1" spans="1:4">
      <c r="A29" s="165" t="s">
        <v>94</v>
      </c>
      <c r="B29" s="164">
        <v>165</v>
      </c>
      <c r="C29" s="164"/>
      <c r="D29" s="163"/>
    </row>
    <row r="30" ht="22" customHeight="1" spans="1:4">
      <c r="A30" s="166" t="s">
        <v>95</v>
      </c>
      <c r="B30" s="164"/>
      <c r="C30" s="164"/>
      <c r="D30" s="163"/>
    </row>
    <row r="31" ht="22" customHeight="1" spans="1:4">
      <c r="A31" s="166" t="s">
        <v>110</v>
      </c>
      <c r="B31" s="164"/>
      <c r="C31" s="164"/>
      <c r="D31" s="163"/>
    </row>
    <row r="32" ht="22" customHeight="1" spans="1:4">
      <c r="A32" s="166" t="s">
        <v>111</v>
      </c>
      <c r="B32" s="164"/>
      <c r="C32" s="164"/>
      <c r="D32" s="163"/>
    </row>
    <row r="33" ht="22" customHeight="1" spans="1:4">
      <c r="A33" s="167" t="s">
        <v>112</v>
      </c>
      <c r="B33" s="164"/>
      <c r="C33" s="164"/>
      <c r="D33" s="163"/>
    </row>
    <row r="34" ht="22" customHeight="1" spans="1:4">
      <c r="A34" s="165" t="s">
        <v>113</v>
      </c>
      <c r="B34" s="164">
        <v>158</v>
      </c>
      <c r="C34" s="164">
        <v>351</v>
      </c>
      <c r="D34" s="163"/>
    </row>
    <row r="35" ht="22" customHeight="1" spans="1:4">
      <c r="A35" s="166" t="s">
        <v>114</v>
      </c>
      <c r="B35" s="164"/>
      <c r="C35" s="164"/>
      <c r="D35" s="163"/>
    </row>
    <row r="36" ht="22" customHeight="1" spans="1:4">
      <c r="A36" s="166" t="s">
        <v>102</v>
      </c>
      <c r="B36" s="164">
        <v>238</v>
      </c>
      <c r="C36" s="164"/>
      <c r="D36" s="163"/>
    </row>
    <row r="37" ht="22" customHeight="1" spans="1:4">
      <c r="A37" s="166" t="s">
        <v>115</v>
      </c>
      <c r="B37" s="164">
        <v>18905</v>
      </c>
      <c r="C37" s="164">
        <v>14495</v>
      </c>
      <c r="D37" s="163"/>
    </row>
    <row r="38" ht="22" customHeight="1" spans="1:4">
      <c r="A38" s="165" t="s">
        <v>116</v>
      </c>
      <c r="B38" s="164">
        <f>SUM(B39:B48)</f>
        <v>1967</v>
      </c>
      <c r="C38" s="164">
        <f>SUM(C39:C48)</f>
        <v>895</v>
      </c>
      <c r="D38" s="163"/>
    </row>
    <row r="39" ht="22" customHeight="1" spans="1:4">
      <c r="A39" s="165" t="s">
        <v>93</v>
      </c>
      <c r="B39" s="164">
        <v>821</v>
      </c>
      <c r="C39" s="164">
        <v>716</v>
      </c>
      <c r="D39" s="163"/>
    </row>
    <row r="40" ht="22" customHeight="1" spans="1:4">
      <c r="A40" s="165" t="s">
        <v>94</v>
      </c>
      <c r="B40" s="164"/>
      <c r="C40" s="164"/>
      <c r="D40" s="163"/>
    </row>
    <row r="41" ht="22" customHeight="1" spans="1:4">
      <c r="A41" s="166" t="s">
        <v>95</v>
      </c>
      <c r="B41" s="164"/>
      <c r="C41" s="164"/>
      <c r="D41" s="163"/>
    </row>
    <row r="42" ht="22" customHeight="1" spans="1:4">
      <c r="A42" s="166" t="s">
        <v>117</v>
      </c>
      <c r="B42" s="164">
        <v>9</v>
      </c>
      <c r="C42" s="164"/>
      <c r="D42" s="163"/>
    </row>
    <row r="43" ht="22" customHeight="1" spans="1:4">
      <c r="A43" s="166" t="s">
        <v>118</v>
      </c>
      <c r="B43" s="164"/>
      <c r="C43" s="164"/>
      <c r="D43" s="163"/>
    </row>
    <row r="44" ht="22" customHeight="1" spans="1:4">
      <c r="A44" s="165" t="s">
        <v>119</v>
      </c>
      <c r="B44" s="164"/>
      <c r="C44" s="164"/>
      <c r="D44" s="163"/>
    </row>
    <row r="45" ht="22" customHeight="1" spans="1:4">
      <c r="A45" s="165" t="s">
        <v>120</v>
      </c>
      <c r="B45" s="164"/>
      <c r="C45" s="164"/>
      <c r="D45" s="163"/>
    </row>
    <row r="46" ht="22" customHeight="1" spans="1:4">
      <c r="A46" s="165" t="s">
        <v>121</v>
      </c>
      <c r="B46" s="164">
        <v>2</v>
      </c>
      <c r="C46" s="164">
        <v>60</v>
      </c>
      <c r="D46" s="163"/>
    </row>
    <row r="47" ht="22" customHeight="1" spans="1:4">
      <c r="A47" s="165" t="s">
        <v>102</v>
      </c>
      <c r="B47" s="164"/>
      <c r="C47" s="164"/>
      <c r="D47" s="163"/>
    </row>
    <row r="48" ht="22" customHeight="1" spans="1:4">
      <c r="A48" s="166" t="s">
        <v>122</v>
      </c>
      <c r="B48" s="164">
        <v>1135</v>
      </c>
      <c r="C48" s="164">
        <v>119</v>
      </c>
      <c r="D48" s="163"/>
    </row>
    <row r="49" ht="22" customHeight="1" spans="1:4">
      <c r="A49" s="166" t="s">
        <v>123</v>
      </c>
      <c r="B49" s="164">
        <f>SUM(B50:B59)</f>
        <v>602</v>
      </c>
      <c r="C49" s="164">
        <f>SUM(C50:C59)</f>
        <v>371</v>
      </c>
      <c r="D49" s="163"/>
    </row>
    <row r="50" ht="22" customHeight="1" spans="1:4">
      <c r="A50" s="166" t="s">
        <v>93</v>
      </c>
      <c r="B50" s="164">
        <v>287</v>
      </c>
      <c r="C50" s="164">
        <v>101</v>
      </c>
      <c r="D50" s="163"/>
    </row>
    <row r="51" ht="22" customHeight="1" spans="1:4">
      <c r="A51" s="163" t="s">
        <v>94</v>
      </c>
      <c r="B51" s="164">
        <v>13</v>
      </c>
      <c r="C51" s="164"/>
      <c r="D51" s="163"/>
    </row>
    <row r="52" ht="22" customHeight="1" spans="1:4">
      <c r="A52" s="165" t="s">
        <v>95</v>
      </c>
      <c r="B52" s="164"/>
      <c r="C52" s="164"/>
      <c r="D52" s="163"/>
    </row>
    <row r="53" ht="22" customHeight="1" spans="1:4">
      <c r="A53" s="165" t="s">
        <v>124</v>
      </c>
      <c r="B53" s="164"/>
      <c r="C53" s="164"/>
      <c r="D53" s="163"/>
    </row>
    <row r="54" ht="22" customHeight="1" spans="1:4">
      <c r="A54" s="165" t="s">
        <v>125</v>
      </c>
      <c r="B54" s="164"/>
      <c r="C54" s="164"/>
      <c r="D54" s="163"/>
    </row>
    <row r="55" ht="22" customHeight="1" spans="1:4">
      <c r="A55" s="166" t="s">
        <v>126</v>
      </c>
      <c r="B55" s="164"/>
      <c r="C55" s="164"/>
      <c r="D55" s="163"/>
    </row>
    <row r="56" ht="22" customHeight="1" spans="1:4">
      <c r="A56" s="166" t="s">
        <v>127</v>
      </c>
      <c r="B56" s="164">
        <v>182</v>
      </c>
      <c r="C56" s="164">
        <v>270</v>
      </c>
      <c r="D56" s="163"/>
    </row>
    <row r="57" ht="22" customHeight="1" spans="1:4">
      <c r="A57" s="166" t="s">
        <v>128</v>
      </c>
      <c r="B57" s="164">
        <v>11</v>
      </c>
      <c r="C57" s="164"/>
      <c r="D57" s="163"/>
    </row>
    <row r="58" ht="22" customHeight="1" spans="1:4">
      <c r="A58" s="165" t="s">
        <v>102</v>
      </c>
      <c r="B58" s="164"/>
      <c r="C58" s="164"/>
      <c r="D58" s="163"/>
    </row>
    <row r="59" ht="22" customHeight="1" spans="1:4">
      <c r="A59" s="166" t="s">
        <v>129</v>
      </c>
      <c r="B59" s="164">
        <v>109</v>
      </c>
      <c r="C59" s="164"/>
      <c r="D59" s="163"/>
    </row>
    <row r="60" ht="22" customHeight="1" spans="1:4">
      <c r="A60" s="167" t="s">
        <v>130</v>
      </c>
      <c r="B60" s="164">
        <f>SUM(B61:B70)</f>
        <v>3149</v>
      </c>
      <c r="C60" s="164">
        <f>SUM(C61:C70)</f>
        <v>2962</v>
      </c>
      <c r="D60" s="163"/>
    </row>
    <row r="61" ht="22" customHeight="1" spans="1:4">
      <c r="A61" s="166" t="s">
        <v>93</v>
      </c>
      <c r="B61" s="164">
        <v>1410</v>
      </c>
      <c r="C61" s="164">
        <v>1562</v>
      </c>
      <c r="D61" s="163"/>
    </row>
    <row r="62" ht="22" customHeight="1" spans="1:4">
      <c r="A62" s="163" t="s">
        <v>94</v>
      </c>
      <c r="B62" s="164">
        <v>47</v>
      </c>
      <c r="C62" s="164"/>
      <c r="D62" s="163"/>
    </row>
    <row r="63" ht="22" customHeight="1" spans="1:4">
      <c r="A63" s="163" t="s">
        <v>95</v>
      </c>
      <c r="B63" s="164"/>
      <c r="C63" s="164"/>
      <c r="D63" s="163"/>
    </row>
    <row r="64" ht="22" customHeight="1" spans="1:4">
      <c r="A64" s="163" t="s">
        <v>131</v>
      </c>
      <c r="B64" s="164"/>
      <c r="C64" s="164"/>
      <c r="D64" s="163"/>
    </row>
    <row r="65" ht="22" customHeight="1" spans="1:4">
      <c r="A65" s="163" t="s">
        <v>132</v>
      </c>
      <c r="B65" s="164">
        <v>5</v>
      </c>
      <c r="C65" s="164"/>
      <c r="D65" s="163"/>
    </row>
    <row r="66" ht="22" customHeight="1" spans="1:4">
      <c r="A66" s="163" t="s">
        <v>133</v>
      </c>
      <c r="B66" s="164"/>
      <c r="C66" s="164"/>
      <c r="D66" s="163"/>
    </row>
    <row r="67" ht="22" customHeight="1" spans="1:4">
      <c r="A67" s="165" t="s">
        <v>134</v>
      </c>
      <c r="B67" s="164">
        <v>19</v>
      </c>
      <c r="C67" s="164"/>
      <c r="D67" s="163"/>
    </row>
    <row r="68" ht="22" customHeight="1" spans="1:4">
      <c r="A68" s="166" t="s">
        <v>135</v>
      </c>
      <c r="B68" s="164"/>
      <c r="C68" s="164"/>
      <c r="D68" s="163"/>
    </row>
    <row r="69" ht="22" customHeight="1" spans="1:4">
      <c r="A69" s="166" t="s">
        <v>102</v>
      </c>
      <c r="B69" s="164"/>
      <c r="C69" s="164"/>
      <c r="D69" s="163"/>
    </row>
    <row r="70" ht="22" customHeight="1" spans="1:4">
      <c r="A70" s="166" t="s">
        <v>136</v>
      </c>
      <c r="B70" s="164">
        <v>1668</v>
      </c>
      <c r="C70" s="164">
        <v>1400</v>
      </c>
      <c r="D70" s="163"/>
    </row>
    <row r="71" ht="22" customHeight="1" spans="1:4">
      <c r="A71" s="165" t="s">
        <v>137</v>
      </c>
      <c r="B71" s="168">
        <f>SUM(B72:B78)</f>
        <v>2096</v>
      </c>
      <c r="C71" s="168">
        <f>SUM(C72:C78)</f>
        <v>1600</v>
      </c>
      <c r="D71" s="163"/>
    </row>
    <row r="72" ht="22" customHeight="1" spans="1:4">
      <c r="A72" s="165" t="s">
        <v>93</v>
      </c>
      <c r="B72" s="164"/>
      <c r="C72" s="164"/>
      <c r="D72" s="163"/>
    </row>
    <row r="73" ht="22" customHeight="1" spans="1:4">
      <c r="A73" s="165" t="s">
        <v>94</v>
      </c>
      <c r="B73" s="164"/>
      <c r="C73" s="164"/>
      <c r="D73" s="163"/>
    </row>
    <row r="74" ht="22" customHeight="1" spans="1:4">
      <c r="A74" s="166" t="s">
        <v>95</v>
      </c>
      <c r="B74" s="164"/>
      <c r="C74" s="164"/>
      <c r="D74" s="163"/>
    </row>
    <row r="75" ht="22" customHeight="1" spans="1:4">
      <c r="A75" s="165" t="s">
        <v>134</v>
      </c>
      <c r="B75" s="164"/>
      <c r="C75" s="164"/>
      <c r="D75" s="163"/>
    </row>
    <row r="76" ht="22" customHeight="1" spans="1:4">
      <c r="A76" s="166" t="s">
        <v>138</v>
      </c>
      <c r="B76" s="164"/>
      <c r="C76" s="164"/>
      <c r="D76" s="163"/>
    </row>
    <row r="77" ht="22" customHeight="1" spans="1:4">
      <c r="A77" s="166" t="s">
        <v>102</v>
      </c>
      <c r="B77" s="164"/>
      <c r="C77" s="164"/>
      <c r="D77" s="163"/>
    </row>
    <row r="78" ht="22" customHeight="1" spans="1:4">
      <c r="A78" s="166" t="s">
        <v>139</v>
      </c>
      <c r="B78" s="164">
        <v>2096</v>
      </c>
      <c r="C78" s="164">
        <v>1600</v>
      </c>
      <c r="D78" s="163"/>
    </row>
    <row r="79" ht="22" customHeight="1" spans="1:4">
      <c r="A79" s="166" t="s">
        <v>140</v>
      </c>
      <c r="B79" s="168">
        <f>SUM(B80:B87)</f>
        <v>463</v>
      </c>
      <c r="C79" s="168">
        <f>SUM(C80:C87)</f>
        <v>335</v>
      </c>
      <c r="D79" s="163"/>
    </row>
    <row r="80" ht="22" customHeight="1" spans="1:4">
      <c r="A80" s="165" t="s">
        <v>93</v>
      </c>
      <c r="B80" s="164">
        <v>230</v>
      </c>
      <c r="C80" s="164">
        <v>185</v>
      </c>
      <c r="D80" s="163"/>
    </row>
    <row r="81" ht="22" customHeight="1" spans="1:4">
      <c r="A81" s="165" t="s">
        <v>94</v>
      </c>
      <c r="B81" s="164"/>
      <c r="C81" s="164"/>
      <c r="D81" s="163"/>
    </row>
    <row r="82" ht="22" customHeight="1" spans="1:4">
      <c r="A82" s="165" t="s">
        <v>95</v>
      </c>
      <c r="B82" s="164"/>
      <c r="C82" s="164"/>
      <c r="D82" s="163"/>
    </row>
    <row r="83" ht="22" customHeight="1" spans="1:4">
      <c r="A83" s="169" t="s">
        <v>141</v>
      </c>
      <c r="B83" s="164">
        <v>62</v>
      </c>
      <c r="C83" s="164"/>
      <c r="D83" s="163"/>
    </row>
    <row r="84" ht="22" customHeight="1" spans="1:4">
      <c r="A84" s="166" t="s">
        <v>142</v>
      </c>
      <c r="B84" s="164"/>
      <c r="C84" s="164"/>
      <c r="D84" s="163"/>
    </row>
    <row r="85" ht="22" customHeight="1" spans="1:4">
      <c r="A85" s="166" t="s">
        <v>134</v>
      </c>
      <c r="B85" s="164"/>
      <c r="C85" s="164"/>
      <c r="D85" s="163"/>
    </row>
    <row r="86" ht="22" customHeight="1" spans="1:4">
      <c r="A86" s="166" t="s">
        <v>102</v>
      </c>
      <c r="B86" s="164"/>
      <c r="C86" s="164"/>
      <c r="D86" s="163"/>
    </row>
    <row r="87" ht="22" customHeight="1" spans="1:4">
      <c r="A87" s="163" t="s">
        <v>143</v>
      </c>
      <c r="B87" s="164">
        <v>171</v>
      </c>
      <c r="C87" s="164">
        <v>150</v>
      </c>
      <c r="D87" s="163"/>
    </row>
    <row r="88" ht="22" customHeight="1" spans="1:4">
      <c r="A88" s="165" t="s">
        <v>144</v>
      </c>
      <c r="B88" s="168">
        <f>SUM(B89:B100)</f>
        <v>0</v>
      </c>
      <c r="C88" s="168">
        <f>SUM(C89:C100)</f>
        <v>0</v>
      </c>
      <c r="D88" s="163"/>
    </row>
    <row r="89" ht="22" customHeight="1" spans="1:4">
      <c r="A89" s="165" t="s">
        <v>93</v>
      </c>
      <c r="B89" s="164"/>
      <c r="C89" s="164"/>
      <c r="D89" s="163"/>
    </row>
    <row r="90" ht="22" customHeight="1" spans="1:4">
      <c r="A90" s="166" t="s">
        <v>94</v>
      </c>
      <c r="B90" s="164"/>
      <c r="C90" s="164"/>
      <c r="D90" s="163"/>
    </row>
    <row r="91" ht="22" customHeight="1" spans="1:4">
      <c r="A91" s="166" t="s">
        <v>95</v>
      </c>
      <c r="B91" s="164"/>
      <c r="C91" s="164"/>
      <c r="D91" s="163"/>
    </row>
    <row r="92" ht="22" customHeight="1" spans="1:4">
      <c r="A92" s="165" t="s">
        <v>145</v>
      </c>
      <c r="B92" s="164"/>
      <c r="C92" s="164"/>
      <c r="D92" s="163"/>
    </row>
    <row r="93" ht="22" customHeight="1" spans="1:4">
      <c r="A93" s="165" t="s">
        <v>146</v>
      </c>
      <c r="B93" s="164"/>
      <c r="C93" s="164"/>
      <c r="D93" s="163"/>
    </row>
    <row r="94" ht="22" customHeight="1" spans="1:4">
      <c r="A94" s="165" t="s">
        <v>134</v>
      </c>
      <c r="B94" s="164"/>
      <c r="C94" s="164"/>
      <c r="D94" s="163"/>
    </row>
    <row r="95" ht="22" customHeight="1" spans="1:4">
      <c r="A95" s="165" t="s">
        <v>147</v>
      </c>
      <c r="B95" s="164"/>
      <c r="C95" s="164"/>
      <c r="D95" s="163"/>
    </row>
    <row r="96" ht="22" customHeight="1" spans="1:4">
      <c r="A96" s="165" t="s">
        <v>148</v>
      </c>
      <c r="B96" s="164"/>
      <c r="C96" s="164"/>
      <c r="D96" s="163"/>
    </row>
    <row r="97" ht="22" customHeight="1" spans="1:4">
      <c r="A97" s="165" t="s">
        <v>149</v>
      </c>
      <c r="B97" s="164"/>
      <c r="C97" s="164"/>
      <c r="D97" s="163"/>
    </row>
    <row r="98" ht="22" customHeight="1" spans="1:4">
      <c r="A98" s="165" t="s">
        <v>150</v>
      </c>
      <c r="B98" s="164"/>
      <c r="C98" s="164"/>
      <c r="D98" s="163"/>
    </row>
    <row r="99" ht="22" customHeight="1" spans="1:4">
      <c r="A99" s="166" t="s">
        <v>102</v>
      </c>
      <c r="B99" s="164"/>
      <c r="C99" s="164"/>
      <c r="D99" s="163"/>
    </row>
    <row r="100" ht="22" customHeight="1" spans="1:4">
      <c r="A100" s="166" t="s">
        <v>151</v>
      </c>
      <c r="B100" s="164"/>
      <c r="C100" s="164"/>
      <c r="D100" s="163"/>
    </row>
    <row r="101" ht="22" customHeight="1" spans="1:4">
      <c r="A101" s="170" t="s">
        <v>152</v>
      </c>
      <c r="B101" s="168">
        <f>SUM(B102:B109)</f>
        <v>2187</v>
      </c>
      <c r="C101" s="168">
        <f>SUM(C102:C109)</f>
        <v>1637</v>
      </c>
      <c r="D101" s="163"/>
    </row>
    <row r="102" ht="22" customHeight="1" spans="1:4">
      <c r="A102" s="165" t="s">
        <v>93</v>
      </c>
      <c r="B102" s="164">
        <v>1855</v>
      </c>
      <c r="C102" s="164">
        <v>1537</v>
      </c>
      <c r="D102" s="163"/>
    </row>
    <row r="103" ht="22" customHeight="1" spans="1:4">
      <c r="A103" s="165" t="s">
        <v>94</v>
      </c>
      <c r="B103" s="164">
        <v>20</v>
      </c>
      <c r="C103" s="164"/>
      <c r="D103" s="163"/>
    </row>
    <row r="104" ht="22" customHeight="1" spans="1:4">
      <c r="A104" s="165" t="s">
        <v>95</v>
      </c>
      <c r="B104" s="164"/>
      <c r="C104" s="164"/>
      <c r="D104" s="163"/>
    </row>
    <row r="105" ht="22" customHeight="1" spans="1:4">
      <c r="A105" s="166" t="s">
        <v>153</v>
      </c>
      <c r="B105" s="164"/>
      <c r="C105" s="164"/>
      <c r="D105" s="163"/>
    </row>
    <row r="106" ht="22" customHeight="1" spans="1:4">
      <c r="A106" s="166" t="s">
        <v>154</v>
      </c>
      <c r="B106" s="164"/>
      <c r="C106" s="164"/>
      <c r="D106" s="163"/>
    </row>
    <row r="107" ht="22" customHeight="1" spans="1:4">
      <c r="A107" s="166" t="s">
        <v>155</v>
      </c>
      <c r="B107" s="164"/>
      <c r="C107" s="164"/>
      <c r="D107" s="163"/>
    </row>
    <row r="108" ht="22" customHeight="1" spans="1:4">
      <c r="A108" s="165" t="s">
        <v>102</v>
      </c>
      <c r="B108" s="164"/>
      <c r="C108" s="164"/>
      <c r="D108" s="163"/>
    </row>
    <row r="109" ht="22" customHeight="1" spans="1:4">
      <c r="A109" s="165" t="s">
        <v>156</v>
      </c>
      <c r="B109" s="164">
        <v>312</v>
      </c>
      <c r="C109" s="164">
        <v>100</v>
      </c>
      <c r="D109" s="163"/>
    </row>
    <row r="110" ht="22" customHeight="1" spans="1:4">
      <c r="A110" s="163" t="s">
        <v>157</v>
      </c>
      <c r="B110" s="168">
        <f>SUM(B111:B120)</f>
        <v>137</v>
      </c>
      <c r="C110" s="168">
        <f>SUM(C111:C120)</f>
        <v>274</v>
      </c>
      <c r="D110" s="163"/>
    </row>
    <row r="111" ht="22" customHeight="1" spans="1:4">
      <c r="A111" s="165" t="s">
        <v>93</v>
      </c>
      <c r="B111" s="164"/>
      <c r="C111" s="164">
        <v>219</v>
      </c>
      <c r="D111" s="163"/>
    </row>
    <row r="112" ht="22" customHeight="1" spans="1:4">
      <c r="A112" s="165" t="s">
        <v>94</v>
      </c>
      <c r="B112" s="164"/>
      <c r="C112" s="164"/>
      <c r="D112" s="163"/>
    </row>
    <row r="113" ht="22" customHeight="1" spans="1:4">
      <c r="A113" s="165" t="s">
        <v>95</v>
      </c>
      <c r="B113" s="164"/>
      <c r="C113" s="164"/>
      <c r="D113" s="163"/>
    </row>
    <row r="114" ht="22" customHeight="1" spans="1:4">
      <c r="A114" s="166" t="s">
        <v>158</v>
      </c>
      <c r="B114" s="164"/>
      <c r="C114" s="164"/>
      <c r="D114" s="163"/>
    </row>
    <row r="115" ht="22" customHeight="1" spans="1:4">
      <c r="A115" s="166" t="s">
        <v>159</v>
      </c>
      <c r="B115" s="164"/>
      <c r="C115" s="164"/>
      <c r="D115" s="163"/>
    </row>
    <row r="116" ht="22" customHeight="1" spans="1:4">
      <c r="A116" s="166" t="s">
        <v>160</v>
      </c>
      <c r="B116" s="164"/>
      <c r="C116" s="164"/>
      <c r="D116" s="163"/>
    </row>
    <row r="117" ht="22" customHeight="1" spans="1:4">
      <c r="A117" s="165" t="s">
        <v>161</v>
      </c>
      <c r="B117" s="164"/>
      <c r="C117" s="164"/>
      <c r="D117" s="163"/>
    </row>
    <row r="118" ht="22" customHeight="1" spans="1:4">
      <c r="A118" s="165" t="s">
        <v>162</v>
      </c>
      <c r="B118" s="164">
        <v>97</v>
      </c>
      <c r="C118" s="164">
        <v>55</v>
      </c>
      <c r="D118" s="163"/>
    </row>
    <row r="119" ht="22" customHeight="1" spans="1:4">
      <c r="A119" s="165" t="s">
        <v>102</v>
      </c>
      <c r="B119" s="164"/>
      <c r="C119" s="164"/>
      <c r="D119" s="163"/>
    </row>
    <row r="120" ht="22" customHeight="1" spans="1:4">
      <c r="A120" s="166" t="s">
        <v>163</v>
      </c>
      <c r="B120" s="164">
        <v>40</v>
      </c>
      <c r="C120" s="164"/>
      <c r="D120" s="163"/>
    </row>
    <row r="121" ht="22" customHeight="1" spans="1:4">
      <c r="A121" s="166" t="s">
        <v>164</v>
      </c>
      <c r="B121" s="168">
        <f>SUM(B122:B132)</f>
        <v>0</v>
      </c>
      <c r="C121" s="168">
        <f>SUM(C122:C132)</f>
        <v>21</v>
      </c>
      <c r="D121" s="163"/>
    </row>
    <row r="122" ht="22" customHeight="1" spans="1:4">
      <c r="A122" s="166" t="s">
        <v>93</v>
      </c>
      <c r="B122" s="164"/>
      <c r="C122" s="164"/>
      <c r="D122" s="163"/>
    </row>
    <row r="123" ht="22" customHeight="1" spans="1:4">
      <c r="A123" s="163" t="s">
        <v>94</v>
      </c>
      <c r="B123" s="164"/>
      <c r="C123" s="164"/>
      <c r="D123" s="163"/>
    </row>
    <row r="124" ht="22" customHeight="1" spans="1:4">
      <c r="A124" s="165" t="s">
        <v>95</v>
      </c>
      <c r="B124" s="164"/>
      <c r="C124" s="164"/>
      <c r="D124" s="163"/>
    </row>
    <row r="125" ht="22" customHeight="1" spans="1:4">
      <c r="A125" s="165" t="s">
        <v>165</v>
      </c>
      <c r="B125" s="164"/>
      <c r="C125" s="164">
        <v>20</v>
      </c>
      <c r="D125" s="163"/>
    </row>
    <row r="126" ht="22" customHeight="1" spans="1:4">
      <c r="A126" s="165" t="s">
        <v>166</v>
      </c>
      <c r="B126" s="164"/>
      <c r="C126" s="164"/>
      <c r="D126" s="163"/>
    </row>
    <row r="127" ht="22" customHeight="1" spans="1:4">
      <c r="A127" s="166" t="s">
        <v>167</v>
      </c>
      <c r="B127" s="164"/>
      <c r="C127" s="164"/>
      <c r="D127" s="163"/>
    </row>
    <row r="128" ht="22" customHeight="1" spans="1:4">
      <c r="A128" s="165" t="s">
        <v>168</v>
      </c>
      <c r="B128" s="164"/>
      <c r="C128" s="164"/>
      <c r="D128" s="163"/>
    </row>
    <row r="129" ht="22" customHeight="1" spans="1:4">
      <c r="A129" s="165" t="s">
        <v>169</v>
      </c>
      <c r="B129" s="164"/>
      <c r="C129" s="164"/>
      <c r="D129" s="163"/>
    </row>
    <row r="130" ht="22" customHeight="1" spans="1:4">
      <c r="A130" s="165" t="s">
        <v>170</v>
      </c>
      <c r="B130" s="164"/>
      <c r="C130" s="164"/>
      <c r="D130" s="163"/>
    </row>
    <row r="131" ht="22" customHeight="1" spans="1:4">
      <c r="A131" s="165" t="s">
        <v>102</v>
      </c>
      <c r="B131" s="164"/>
      <c r="C131" s="164"/>
      <c r="D131" s="163"/>
    </row>
    <row r="132" ht="22" customHeight="1" spans="1:4">
      <c r="A132" s="165" t="s">
        <v>171</v>
      </c>
      <c r="B132" s="164"/>
      <c r="C132" s="164">
        <v>1</v>
      </c>
      <c r="D132" s="163"/>
    </row>
    <row r="133" ht="22" customHeight="1" spans="1:4">
      <c r="A133" s="165" t="s">
        <v>172</v>
      </c>
      <c r="B133" s="168">
        <f>SUM(B134:B139)</f>
        <v>207</v>
      </c>
      <c r="C133" s="168">
        <f>SUM(C134:C139)</f>
        <v>272</v>
      </c>
      <c r="D133" s="163"/>
    </row>
    <row r="134" ht="22" customHeight="1" spans="1:4">
      <c r="A134" s="165" t="s">
        <v>93</v>
      </c>
      <c r="B134" s="164"/>
      <c r="C134" s="164"/>
      <c r="D134" s="163"/>
    </row>
    <row r="135" ht="22" customHeight="1" spans="1:4">
      <c r="A135" s="165" t="s">
        <v>94</v>
      </c>
      <c r="B135" s="164"/>
      <c r="C135" s="164"/>
      <c r="D135" s="163"/>
    </row>
    <row r="136" ht="22" customHeight="1" spans="1:4">
      <c r="A136" s="166" t="s">
        <v>95</v>
      </c>
      <c r="B136" s="164"/>
      <c r="C136" s="164"/>
      <c r="D136" s="163"/>
    </row>
    <row r="137" ht="22" customHeight="1" spans="1:4">
      <c r="A137" s="166" t="s">
        <v>173</v>
      </c>
      <c r="B137" s="164">
        <v>203</v>
      </c>
      <c r="C137" s="164">
        <v>272</v>
      </c>
      <c r="D137" s="163"/>
    </row>
    <row r="138" ht="22" customHeight="1" spans="1:4">
      <c r="A138" s="166" t="s">
        <v>102</v>
      </c>
      <c r="B138" s="164"/>
      <c r="C138" s="164"/>
      <c r="D138" s="163"/>
    </row>
    <row r="139" ht="22" customHeight="1" spans="1:4">
      <c r="A139" s="163" t="s">
        <v>174</v>
      </c>
      <c r="B139" s="164">
        <v>4</v>
      </c>
      <c r="C139" s="164"/>
      <c r="D139" s="163"/>
    </row>
    <row r="140" ht="22" customHeight="1" spans="1:4">
      <c r="A140" s="165" t="s">
        <v>175</v>
      </c>
      <c r="B140" s="168">
        <f>SUM(B141:B147)</f>
        <v>0</v>
      </c>
      <c r="C140" s="168">
        <f>SUM(C141:C147)</f>
        <v>0</v>
      </c>
      <c r="D140" s="163"/>
    </row>
    <row r="141" ht="22" customHeight="1" spans="1:4">
      <c r="A141" s="165" t="s">
        <v>93</v>
      </c>
      <c r="B141" s="164"/>
      <c r="C141" s="164"/>
      <c r="D141" s="163"/>
    </row>
    <row r="142" ht="22" customHeight="1" spans="1:4">
      <c r="A142" s="166" t="s">
        <v>94</v>
      </c>
      <c r="B142" s="164"/>
      <c r="C142" s="164"/>
      <c r="D142" s="163"/>
    </row>
    <row r="143" ht="22" customHeight="1" spans="1:4">
      <c r="A143" s="166" t="s">
        <v>95</v>
      </c>
      <c r="B143" s="164"/>
      <c r="C143" s="164"/>
      <c r="D143" s="163"/>
    </row>
    <row r="144" ht="22" customHeight="1" spans="1:4">
      <c r="A144" s="166" t="s">
        <v>176</v>
      </c>
      <c r="B144" s="164"/>
      <c r="C144" s="164"/>
      <c r="D144" s="163"/>
    </row>
    <row r="145" ht="22" customHeight="1" spans="1:4">
      <c r="A145" s="163" t="s">
        <v>177</v>
      </c>
      <c r="B145" s="164"/>
      <c r="C145" s="164"/>
      <c r="D145" s="163"/>
    </row>
    <row r="146" ht="22" customHeight="1" spans="1:4">
      <c r="A146" s="165" t="s">
        <v>102</v>
      </c>
      <c r="B146" s="164"/>
      <c r="C146" s="164"/>
      <c r="D146" s="163"/>
    </row>
    <row r="147" ht="22" customHeight="1" spans="1:4">
      <c r="A147" s="165" t="s">
        <v>178</v>
      </c>
      <c r="B147" s="164"/>
      <c r="C147" s="164"/>
      <c r="D147" s="163"/>
    </row>
    <row r="148" ht="22" customHeight="1" spans="1:4">
      <c r="A148" s="166" t="s">
        <v>179</v>
      </c>
      <c r="B148" s="168">
        <f>SUM(B149:B153)</f>
        <v>105</v>
      </c>
      <c r="C148" s="168">
        <f>SUM(C149:C153)</f>
        <v>101</v>
      </c>
      <c r="D148" s="163"/>
    </row>
    <row r="149" ht="22" customHeight="1" spans="1:4">
      <c r="A149" s="166" t="s">
        <v>93</v>
      </c>
      <c r="B149" s="164">
        <v>105</v>
      </c>
      <c r="C149" s="164">
        <v>101</v>
      </c>
      <c r="D149" s="163"/>
    </row>
    <row r="150" ht="22" customHeight="1" spans="1:4">
      <c r="A150" s="166" t="s">
        <v>94</v>
      </c>
      <c r="B150" s="164"/>
      <c r="C150" s="164"/>
      <c r="D150" s="163"/>
    </row>
    <row r="151" ht="22" customHeight="1" spans="1:4">
      <c r="A151" s="165" t="s">
        <v>95</v>
      </c>
      <c r="B151" s="164"/>
      <c r="C151" s="164"/>
      <c r="D151" s="163"/>
    </row>
    <row r="152" ht="22" customHeight="1" spans="1:4">
      <c r="A152" s="167" t="s">
        <v>180</v>
      </c>
      <c r="B152" s="164"/>
      <c r="C152" s="164"/>
      <c r="D152" s="163"/>
    </row>
    <row r="153" ht="22" customHeight="1" spans="1:4">
      <c r="A153" s="165" t="s">
        <v>181</v>
      </c>
      <c r="B153" s="164"/>
      <c r="C153" s="164"/>
      <c r="D153" s="163"/>
    </row>
    <row r="154" ht="22" customHeight="1" spans="1:4">
      <c r="A154" s="166" t="s">
        <v>182</v>
      </c>
      <c r="B154" s="168">
        <f>SUM(B155:B160)</f>
        <v>5</v>
      </c>
      <c r="C154" s="168">
        <f>SUM(C155:C160)</f>
        <v>5</v>
      </c>
      <c r="D154" s="163"/>
    </row>
    <row r="155" ht="22" customHeight="1" spans="1:4">
      <c r="A155" s="166" t="s">
        <v>93</v>
      </c>
      <c r="B155" s="164"/>
      <c r="C155" s="164"/>
      <c r="D155" s="163"/>
    </row>
    <row r="156" ht="22" customHeight="1" spans="1:4">
      <c r="A156" s="166" t="s">
        <v>94</v>
      </c>
      <c r="B156" s="164"/>
      <c r="C156" s="164"/>
      <c r="D156" s="163"/>
    </row>
    <row r="157" ht="22" customHeight="1" spans="1:4">
      <c r="A157" s="163" t="s">
        <v>95</v>
      </c>
      <c r="B157" s="164"/>
      <c r="C157" s="164"/>
      <c r="D157" s="163"/>
    </row>
    <row r="158" ht="22" customHeight="1" spans="1:4">
      <c r="A158" s="165" t="s">
        <v>107</v>
      </c>
      <c r="B158" s="171"/>
      <c r="C158" s="171"/>
      <c r="D158" s="163"/>
    </row>
    <row r="159" ht="22" customHeight="1" spans="1:4">
      <c r="A159" s="165" t="s">
        <v>102</v>
      </c>
      <c r="B159" s="164"/>
      <c r="C159" s="164"/>
      <c r="D159" s="163"/>
    </row>
    <row r="160" ht="22" customHeight="1" spans="1:4">
      <c r="A160" s="165" t="s">
        <v>183</v>
      </c>
      <c r="B160" s="164">
        <v>5</v>
      </c>
      <c r="C160" s="164">
        <v>5</v>
      </c>
      <c r="D160" s="163"/>
    </row>
    <row r="161" ht="22" customHeight="1" spans="1:4">
      <c r="A161" s="166" t="s">
        <v>184</v>
      </c>
      <c r="B161" s="168">
        <f>SUM(B162:B167)</f>
        <v>307</v>
      </c>
      <c r="C161" s="168">
        <f>SUM(C162:C167)</f>
        <v>221</v>
      </c>
      <c r="D161" s="163"/>
    </row>
    <row r="162" ht="22" customHeight="1" spans="1:4">
      <c r="A162" s="166" t="s">
        <v>93</v>
      </c>
      <c r="B162" s="164">
        <v>254</v>
      </c>
      <c r="C162" s="164">
        <v>221</v>
      </c>
      <c r="D162" s="163"/>
    </row>
    <row r="163" ht="22" customHeight="1" spans="1:4">
      <c r="A163" s="166" t="s">
        <v>94</v>
      </c>
      <c r="B163" s="164">
        <v>29</v>
      </c>
      <c r="C163" s="164"/>
      <c r="D163" s="163"/>
    </row>
    <row r="164" ht="22" customHeight="1" spans="1:4">
      <c r="A164" s="165" t="s">
        <v>95</v>
      </c>
      <c r="B164" s="164"/>
      <c r="C164" s="164"/>
      <c r="D164" s="163"/>
    </row>
    <row r="165" ht="22" customHeight="1" spans="1:4">
      <c r="A165" s="165" t="s">
        <v>185</v>
      </c>
      <c r="B165" s="164"/>
      <c r="C165" s="164"/>
      <c r="D165" s="163"/>
    </row>
    <row r="166" ht="22" customHeight="1" spans="1:4">
      <c r="A166" s="166" t="s">
        <v>102</v>
      </c>
      <c r="B166" s="164"/>
      <c r="C166" s="164"/>
      <c r="D166" s="163"/>
    </row>
    <row r="167" ht="22" customHeight="1" spans="1:4">
      <c r="A167" s="166" t="s">
        <v>186</v>
      </c>
      <c r="B167" s="164">
        <v>24</v>
      </c>
      <c r="C167" s="164"/>
      <c r="D167" s="163"/>
    </row>
    <row r="168" ht="22" customHeight="1" spans="1:4">
      <c r="A168" s="166" t="s">
        <v>187</v>
      </c>
      <c r="B168" s="168">
        <f>SUM(B169:B174)</f>
        <v>2724</v>
      </c>
      <c r="C168" s="168">
        <f>SUM(C169:C174)</f>
        <v>2327</v>
      </c>
      <c r="D168" s="163"/>
    </row>
    <row r="169" ht="22" customHeight="1" spans="1:4">
      <c r="A169" s="166" t="s">
        <v>93</v>
      </c>
      <c r="B169" s="164">
        <v>2013</v>
      </c>
      <c r="C169" s="164">
        <v>2122</v>
      </c>
      <c r="D169" s="163"/>
    </row>
    <row r="170" ht="22" customHeight="1" spans="1:4">
      <c r="A170" s="165" t="s">
        <v>94</v>
      </c>
      <c r="B170" s="164">
        <v>28</v>
      </c>
      <c r="C170" s="164"/>
      <c r="D170" s="163"/>
    </row>
    <row r="171" ht="22" customHeight="1" spans="1:4">
      <c r="A171" s="165" t="s">
        <v>95</v>
      </c>
      <c r="B171" s="164"/>
      <c r="C171" s="164"/>
      <c r="D171" s="163"/>
    </row>
    <row r="172" ht="22" customHeight="1" spans="1:4">
      <c r="A172" s="165" t="s">
        <v>188</v>
      </c>
      <c r="B172" s="164"/>
      <c r="C172" s="164"/>
      <c r="D172" s="163"/>
    </row>
    <row r="173" ht="22" customHeight="1" spans="1:4">
      <c r="A173" s="166" t="s">
        <v>102</v>
      </c>
      <c r="B173" s="164"/>
      <c r="C173" s="164"/>
      <c r="D173" s="163"/>
    </row>
    <row r="174" ht="22" customHeight="1" spans="1:4">
      <c r="A174" s="166" t="s">
        <v>189</v>
      </c>
      <c r="B174" s="164">
        <v>683</v>
      </c>
      <c r="C174" s="164">
        <v>205</v>
      </c>
      <c r="D174" s="163"/>
    </row>
    <row r="175" ht="22" customHeight="1" spans="1:4">
      <c r="A175" s="166" t="s">
        <v>190</v>
      </c>
      <c r="B175" s="168">
        <f>SUM(B176:B181)</f>
        <v>1216</v>
      </c>
      <c r="C175" s="168">
        <f>SUM(C176:C181)</f>
        <v>702</v>
      </c>
      <c r="D175" s="163"/>
    </row>
    <row r="176" ht="22" customHeight="1" spans="1:4">
      <c r="A176" s="165" t="s">
        <v>93</v>
      </c>
      <c r="B176" s="164">
        <v>744</v>
      </c>
      <c r="C176" s="164">
        <v>702</v>
      </c>
      <c r="D176" s="163"/>
    </row>
    <row r="177" ht="22" customHeight="1" spans="1:4">
      <c r="A177" s="165" t="s">
        <v>94</v>
      </c>
      <c r="B177" s="164">
        <v>10</v>
      </c>
      <c r="C177" s="164"/>
      <c r="D177" s="163"/>
    </row>
    <row r="178" ht="22" customHeight="1" spans="1:4">
      <c r="A178" s="165" t="s">
        <v>95</v>
      </c>
      <c r="B178" s="164"/>
      <c r="C178" s="164"/>
      <c r="D178" s="163"/>
    </row>
    <row r="179" ht="22" customHeight="1" spans="1:4">
      <c r="A179" s="165" t="s">
        <v>191</v>
      </c>
      <c r="B179" s="164">
        <v>65</v>
      </c>
      <c r="C179" s="164"/>
      <c r="D179" s="163"/>
    </row>
    <row r="180" ht="22" customHeight="1" spans="1:4">
      <c r="A180" s="165" t="s">
        <v>102</v>
      </c>
      <c r="B180" s="164"/>
      <c r="C180" s="164"/>
      <c r="D180" s="163"/>
    </row>
    <row r="181" ht="22" customHeight="1" spans="1:4">
      <c r="A181" s="166" t="s">
        <v>192</v>
      </c>
      <c r="B181" s="164">
        <v>397</v>
      </c>
      <c r="C181" s="164"/>
      <c r="D181" s="163"/>
    </row>
    <row r="182" ht="22" customHeight="1" spans="1:4">
      <c r="A182" s="166" t="s">
        <v>193</v>
      </c>
      <c r="B182" s="168">
        <f>SUM(B183:B188)</f>
        <v>628</v>
      </c>
      <c r="C182" s="168">
        <f>SUM(C183:C188)</f>
        <v>539</v>
      </c>
      <c r="D182" s="163"/>
    </row>
    <row r="183" ht="22" customHeight="1" spans="1:4">
      <c r="A183" s="163" t="s">
        <v>93</v>
      </c>
      <c r="B183" s="164">
        <v>497</v>
      </c>
      <c r="C183" s="164">
        <v>429</v>
      </c>
      <c r="D183" s="163"/>
    </row>
    <row r="184" ht="22" customHeight="1" spans="1:4">
      <c r="A184" s="165" t="s">
        <v>94</v>
      </c>
      <c r="B184" s="164">
        <v>10</v>
      </c>
      <c r="C184" s="164"/>
      <c r="D184" s="163"/>
    </row>
    <row r="185" ht="22" customHeight="1" spans="1:4">
      <c r="A185" s="165" t="s">
        <v>95</v>
      </c>
      <c r="B185" s="164"/>
      <c r="C185" s="164"/>
      <c r="D185" s="163"/>
    </row>
    <row r="186" ht="22" customHeight="1" spans="1:4">
      <c r="A186" s="165" t="s">
        <v>194</v>
      </c>
      <c r="B186" s="164"/>
      <c r="C186" s="164"/>
      <c r="D186" s="163"/>
    </row>
    <row r="187" ht="22" customHeight="1" spans="1:4">
      <c r="A187" s="165" t="s">
        <v>102</v>
      </c>
      <c r="B187" s="164"/>
      <c r="C187" s="164"/>
      <c r="D187" s="163"/>
    </row>
    <row r="188" ht="22" customHeight="1" spans="1:4">
      <c r="A188" s="166" t="s">
        <v>195</v>
      </c>
      <c r="B188" s="164">
        <v>121</v>
      </c>
      <c r="C188" s="164">
        <v>110</v>
      </c>
      <c r="D188" s="163"/>
    </row>
    <row r="189" ht="22" customHeight="1" spans="1:4">
      <c r="A189" s="166" t="s">
        <v>196</v>
      </c>
      <c r="B189" s="168">
        <f>SUM(B190:B196)</f>
        <v>443</v>
      </c>
      <c r="C189" s="168">
        <f>SUM(C190:C196)</f>
        <v>424</v>
      </c>
      <c r="D189" s="163"/>
    </row>
    <row r="190" ht="22" customHeight="1" spans="1:4">
      <c r="A190" s="166" t="s">
        <v>93</v>
      </c>
      <c r="B190" s="164">
        <v>415</v>
      </c>
      <c r="C190" s="164">
        <v>419</v>
      </c>
      <c r="D190" s="163"/>
    </row>
    <row r="191" ht="22" customHeight="1" spans="1:4">
      <c r="A191" s="165" t="s">
        <v>94</v>
      </c>
      <c r="B191" s="164"/>
      <c r="C191" s="164"/>
      <c r="D191" s="163"/>
    </row>
    <row r="192" ht="22" customHeight="1" spans="1:4">
      <c r="A192" s="165" t="s">
        <v>95</v>
      </c>
      <c r="B192" s="164"/>
      <c r="C192" s="164"/>
      <c r="D192" s="163"/>
    </row>
    <row r="193" ht="22" customHeight="1" spans="1:4">
      <c r="A193" s="165" t="s">
        <v>197</v>
      </c>
      <c r="B193" s="164">
        <v>3</v>
      </c>
      <c r="C193" s="164">
        <v>5</v>
      </c>
      <c r="D193" s="163"/>
    </row>
    <row r="194" ht="22" customHeight="1" spans="1:4">
      <c r="A194" s="165" t="s">
        <v>198</v>
      </c>
      <c r="B194" s="164"/>
      <c r="C194" s="164"/>
      <c r="D194" s="163"/>
    </row>
    <row r="195" ht="22" customHeight="1" spans="1:4">
      <c r="A195" s="165" t="s">
        <v>102</v>
      </c>
      <c r="B195" s="171"/>
      <c r="C195" s="171"/>
      <c r="D195" s="172"/>
    </row>
    <row r="196" ht="22" customHeight="1" spans="1:4">
      <c r="A196" s="166" t="s">
        <v>199</v>
      </c>
      <c r="B196" s="171">
        <v>25</v>
      </c>
      <c r="C196" s="171"/>
      <c r="D196" s="172"/>
    </row>
    <row r="197" ht="22" customHeight="1" spans="1:4">
      <c r="A197" s="166" t="s">
        <v>200</v>
      </c>
      <c r="B197" s="168">
        <f>SUM(B198:B202)</f>
        <v>0</v>
      </c>
      <c r="C197" s="168">
        <f>SUM(C198:C202)</f>
        <v>0</v>
      </c>
      <c r="D197" s="172"/>
    </row>
    <row r="198" ht="22" customHeight="1" spans="1:4">
      <c r="A198" s="166" t="s">
        <v>93</v>
      </c>
      <c r="B198" s="164"/>
      <c r="C198" s="164"/>
      <c r="D198" s="163"/>
    </row>
    <row r="199" ht="22" customHeight="1" spans="1:4">
      <c r="A199" s="163" t="s">
        <v>94</v>
      </c>
      <c r="B199" s="164"/>
      <c r="C199" s="164"/>
      <c r="D199" s="163"/>
    </row>
    <row r="200" ht="22" customHeight="1" spans="1:4">
      <c r="A200" s="165" t="s">
        <v>95</v>
      </c>
      <c r="B200" s="173"/>
      <c r="C200" s="173"/>
      <c r="D200" s="163"/>
    </row>
    <row r="201" ht="22" customHeight="1" spans="1:4">
      <c r="A201" s="165" t="s">
        <v>102</v>
      </c>
      <c r="B201" s="173"/>
      <c r="C201" s="173"/>
      <c r="D201" s="163"/>
    </row>
    <row r="202" ht="22" customHeight="1" spans="1:4">
      <c r="A202" s="165" t="s">
        <v>201</v>
      </c>
      <c r="B202" s="173"/>
      <c r="C202" s="173"/>
      <c r="D202" s="163"/>
    </row>
    <row r="203" ht="22" customHeight="1" spans="1:4">
      <c r="A203" s="166" t="s">
        <v>202</v>
      </c>
      <c r="B203" s="168">
        <f>SUM(B204:B208)</f>
        <v>8</v>
      </c>
      <c r="C203" s="168">
        <f>SUM(C204:C208)</f>
        <v>0</v>
      </c>
      <c r="D203" s="163"/>
    </row>
    <row r="204" ht="22" customHeight="1" spans="1:4">
      <c r="A204" s="166" t="s">
        <v>93</v>
      </c>
      <c r="B204" s="174"/>
      <c r="C204" s="174"/>
      <c r="D204" s="163"/>
    </row>
    <row r="205" ht="22" customHeight="1" spans="1:4">
      <c r="A205" s="166" t="s">
        <v>94</v>
      </c>
      <c r="B205" s="174">
        <v>6</v>
      </c>
      <c r="C205" s="174"/>
      <c r="D205" s="163"/>
    </row>
    <row r="206" ht="22" customHeight="1" spans="1:4">
      <c r="A206" s="165" t="s">
        <v>95</v>
      </c>
      <c r="B206" s="174"/>
      <c r="C206" s="174"/>
      <c r="D206" s="163"/>
    </row>
    <row r="207" ht="22" customHeight="1" spans="1:4">
      <c r="A207" s="165" t="s">
        <v>102</v>
      </c>
      <c r="B207" s="174"/>
      <c r="C207" s="174"/>
      <c r="D207" s="163"/>
    </row>
    <row r="208" ht="22" customHeight="1" spans="1:4">
      <c r="A208" s="165" t="s">
        <v>203</v>
      </c>
      <c r="B208" s="174">
        <v>2</v>
      </c>
      <c r="C208" s="174"/>
      <c r="D208" s="163"/>
    </row>
    <row r="209" ht="22" customHeight="1" spans="1:4">
      <c r="A209" s="165" t="s">
        <v>204</v>
      </c>
      <c r="B209" s="168">
        <f>SUM(B210:B215)</f>
        <v>91</v>
      </c>
      <c r="C209" s="168">
        <f>SUM(C210:C215)</f>
        <v>147</v>
      </c>
      <c r="D209" s="163"/>
    </row>
    <row r="210" ht="22" customHeight="1" spans="1:4">
      <c r="A210" s="165" t="s">
        <v>93</v>
      </c>
      <c r="B210" s="174">
        <v>61</v>
      </c>
      <c r="C210" s="174">
        <v>147</v>
      </c>
      <c r="D210" s="163"/>
    </row>
    <row r="211" ht="22" customHeight="1" spans="1:4">
      <c r="A211" s="165" t="s">
        <v>94</v>
      </c>
      <c r="B211" s="174"/>
      <c r="C211" s="174"/>
      <c r="D211" s="163"/>
    </row>
    <row r="212" ht="22" customHeight="1" spans="1:4">
      <c r="A212" s="165" t="s">
        <v>95</v>
      </c>
      <c r="B212" s="173"/>
      <c r="C212" s="173"/>
      <c r="D212" s="163"/>
    </row>
    <row r="213" ht="22" customHeight="1" spans="1:4">
      <c r="A213" s="165" t="s">
        <v>205</v>
      </c>
      <c r="B213" s="173"/>
      <c r="C213" s="173"/>
      <c r="D213" s="163"/>
    </row>
    <row r="214" ht="22" customHeight="1" spans="1:4">
      <c r="A214" s="165" t="s">
        <v>102</v>
      </c>
      <c r="B214" s="173"/>
      <c r="C214" s="173"/>
      <c r="D214" s="163"/>
    </row>
    <row r="215" ht="22" customHeight="1" spans="1:4">
      <c r="A215" s="165" t="s">
        <v>206</v>
      </c>
      <c r="B215" s="173">
        <v>30</v>
      </c>
      <c r="C215" s="173"/>
      <c r="D215" s="163"/>
    </row>
    <row r="216" ht="22" customHeight="1" spans="1:4">
      <c r="A216" s="165" t="s">
        <v>207</v>
      </c>
      <c r="B216" s="168">
        <f>SUM(B217:B230)</f>
        <v>1551</v>
      </c>
      <c r="C216" s="168">
        <f>SUM(C217:C230)</f>
        <v>1128</v>
      </c>
      <c r="D216" s="163"/>
    </row>
    <row r="217" ht="22" customHeight="1" spans="1:4">
      <c r="A217" s="165" t="s">
        <v>93</v>
      </c>
      <c r="B217" s="164">
        <v>1174</v>
      </c>
      <c r="C217" s="164">
        <v>1128</v>
      </c>
      <c r="D217" s="163"/>
    </row>
    <row r="218" ht="22" customHeight="1" spans="1:4">
      <c r="A218" s="165" t="s">
        <v>94</v>
      </c>
      <c r="B218" s="164">
        <v>50</v>
      </c>
      <c r="C218" s="164"/>
      <c r="D218" s="163"/>
    </row>
    <row r="219" ht="22" customHeight="1" spans="1:4">
      <c r="A219" s="165" t="s">
        <v>95</v>
      </c>
      <c r="B219" s="164"/>
      <c r="C219" s="164"/>
      <c r="D219" s="163"/>
    </row>
    <row r="220" ht="22" customHeight="1" spans="1:4">
      <c r="A220" s="165" t="s">
        <v>208</v>
      </c>
      <c r="B220" s="164"/>
      <c r="C220" s="164"/>
      <c r="D220" s="163"/>
    </row>
    <row r="221" ht="22" customHeight="1" spans="1:4">
      <c r="A221" s="165" t="s">
        <v>209</v>
      </c>
      <c r="B221" s="164"/>
      <c r="C221" s="164"/>
      <c r="D221" s="163"/>
    </row>
    <row r="222" ht="22" customHeight="1" spans="1:4">
      <c r="A222" s="165" t="s">
        <v>134</v>
      </c>
      <c r="B222" s="164"/>
      <c r="C222" s="164"/>
      <c r="D222" s="163"/>
    </row>
    <row r="223" ht="22" customHeight="1" spans="1:4">
      <c r="A223" s="165" t="s">
        <v>210</v>
      </c>
      <c r="B223" s="164">
        <v>10</v>
      </c>
      <c r="C223" s="164"/>
      <c r="D223" s="163"/>
    </row>
    <row r="224" ht="22" customHeight="1" spans="1:4">
      <c r="A224" s="165" t="s">
        <v>211</v>
      </c>
      <c r="B224" s="164">
        <v>1</v>
      </c>
      <c r="C224" s="164"/>
      <c r="D224" s="163"/>
    </row>
    <row r="225" ht="22" customHeight="1" spans="1:4">
      <c r="A225" s="165" t="s">
        <v>212</v>
      </c>
      <c r="B225" s="164"/>
      <c r="C225" s="164"/>
      <c r="D225" s="163"/>
    </row>
    <row r="226" ht="22" customHeight="1" spans="1:4">
      <c r="A226" s="165" t="s">
        <v>213</v>
      </c>
      <c r="B226" s="164"/>
      <c r="C226" s="164"/>
      <c r="D226" s="163"/>
    </row>
    <row r="227" ht="22" customHeight="1" spans="1:4">
      <c r="A227" s="165" t="s">
        <v>214</v>
      </c>
      <c r="B227" s="164">
        <v>14</v>
      </c>
      <c r="C227" s="164"/>
      <c r="D227" s="163"/>
    </row>
    <row r="228" ht="22" customHeight="1" spans="1:4">
      <c r="A228" s="165" t="s">
        <v>215</v>
      </c>
      <c r="B228" s="164"/>
      <c r="C228" s="164"/>
      <c r="D228" s="163"/>
    </row>
    <row r="229" ht="22" customHeight="1" spans="1:4">
      <c r="A229" s="165" t="s">
        <v>102</v>
      </c>
      <c r="B229" s="164"/>
      <c r="C229" s="164"/>
      <c r="D229" s="163"/>
    </row>
    <row r="230" ht="22" customHeight="1" spans="1:4">
      <c r="A230" s="165" t="s">
        <v>216</v>
      </c>
      <c r="B230" s="164">
        <v>302</v>
      </c>
      <c r="C230" s="164"/>
      <c r="D230" s="163"/>
    </row>
    <row r="231" ht="22" customHeight="1" spans="1:4">
      <c r="A231" s="165" t="s">
        <v>217</v>
      </c>
      <c r="B231" s="168">
        <f>SUM(B232:B233)</f>
        <v>1791</v>
      </c>
      <c r="C231" s="168">
        <f>SUM(C232:C233)</f>
        <v>0</v>
      </c>
      <c r="D231" s="163"/>
    </row>
    <row r="232" ht="22" customHeight="1" spans="1:4">
      <c r="A232" s="166" t="s">
        <v>218</v>
      </c>
      <c r="B232" s="164">
        <v>697</v>
      </c>
      <c r="C232" s="164"/>
      <c r="D232" s="163"/>
    </row>
    <row r="233" ht="22" customHeight="1" spans="1:4">
      <c r="A233" s="166" t="s">
        <v>219</v>
      </c>
      <c r="B233" s="164">
        <v>1094</v>
      </c>
      <c r="C233" s="164"/>
      <c r="D233" s="163"/>
    </row>
    <row r="234" ht="22" customHeight="1" spans="1:4">
      <c r="A234" s="163" t="s">
        <v>220</v>
      </c>
      <c r="B234" s="164">
        <f>SUM(B235:B237)</f>
        <v>0</v>
      </c>
      <c r="C234" s="164">
        <f>SUM(C235:C237)</f>
        <v>0</v>
      </c>
      <c r="D234" s="163"/>
    </row>
    <row r="235" ht="22" customHeight="1" spans="1:4">
      <c r="A235" s="165" t="s">
        <v>221</v>
      </c>
      <c r="B235" s="164"/>
      <c r="C235" s="164"/>
      <c r="D235" s="163"/>
    </row>
    <row r="236" ht="22" customHeight="1" spans="1:4">
      <c r="A236" s="165" t="s">
        <v>222</v>
      </c>
      <c r="B236" s="164"/>
      <c r="C236" s="164"/>
      <c r="D236" s="163"/>
    </row>
    <row r="237" ht="22" customHeight="1" spans="1:4">
      <c r="A237" s="165" t="s">
        <v>223</v>
      </c>
      <c r="B237" s="164"/>
      <c r="C237" s="164"/>
      <c r="D237" s="163"/>
    </row>
    <row r="238" ht="22" customHeight="1" spans="1:4">
      <c r="A238" s="163" t="s">
        <v>224</v>
      </c>
      <c r="B238" s="164">
        <f>SUM(B239,B249)</f>
        <v>453</v>
      </c>
      <c r="C238" s="164">
        <f>SUM(C239,C249)</f>
        <v>457</v>
      </c>
      <c r="D238" s="163"/>
    </row>
    <row r="239" ht="22" customHeight="1" spans="1:4">
      <c r="A239" s="166" t="s">
        <v>225</v>
      </c>
      <c r="B239" s="164">
        <v>129</v>
      </c>
      <c r="C239" s="164">
        <f>SUM(C240:C248)</f>
        <v>120</v>
      </c>
      <c r="D239" s="163"/>
    </row>
    <row r="240" ht="22" customHeight="1" spans="1:4">
      <c r="A240" s="166" t="s">
        <v>226</v>
      </c>
      <c r="B240" s="164"/>
      <c r="C240" s="164"/>
      <c r="D240" s="163"/>
    </row>
    <row r="241" ht="22" customHeight="1" spans="1:4">
      <c r="A241" s="165" t="s">
        <v>227</v>
      </c>
      <c r="B241" s="164"/>
      <c r="C241" s="164"/>
      <c r="D241" s="163"/>
    </row>
    <row r="242" ht="22" customHeight="1" spans="1:4">
      <c r="A242" s="165" t="s">
        <v>228</v>
      </c>
      <c r="B242" s="164">
        <v>129</v>
      </c>
      <c r="C242" s="164">
        <v>120</v>
      </c>
      <c r="D242" s="163"/>
    </row>
    <row r="243" ht="22" customHeight="1" spans="1:4">
      <c r="A243" s="165" t="s">
        <v>229</v>
      </c>
      <c r="B243" s="164"/>
      <c r="C243" s="164"/>
      <c r="D243" s="163"/>
    </row>
    <row r="244" ht="22" customHeight="1" spans="1:4">
      <c r="A244" s="166" t="s">
        <v>230</v>
      </c>
      <c r="B244" s="164"/>
      <c r="C244" s="164"/>
      <c r="D244" s="163"/>
    </row>
    <row r="245" ht="22" customHeight="1" spans="1:4">
      <c r="A245" s="166" t="s">
        <v>231</v>
      </c>
      <c r="B245" s="164"/>
      <c r="C245" s="164"/>
      <c r="D245" s="163"/>
    </row>
    <row r="246" ht="22" customHeight="1" spans="1:4">
      <c r="A246" s="166" t="s">
        <v>232</v>
      </c>
      <c r="B246" s="164"/>
      <c r="C246" s="164"/>
      <c r="D246" s="163"/>
    </row>
    <row r="247" ht="22" customHeight="1" spans="1:4">
      <c r="A247" s="166" t="s">
        <v>233</v>
      </c>
      <c r="B247" s="164"/>
      <c r="C247" s="164"/>
      <c r="D247" s="163"/>
    </row>
    <row r="248" ht="22" customHeight="1" spans="1:4">
      <c r="A248" s="166" t="s">
        <v>234</v>
      </c>
      <c r="B248" s="164"/>
      <c r="C248" s="164"/>
      <c r="D248" s="163"/>
    </row>
    <row r="249" ht="22" customHeight="1" spans="1:4">
      <c r="A249" s="166" t="s">
        <v>235</v>
      </c>
      <c r="B249" s="164">
        <v>324</v>
      </c>
      <c r="C249" s="164">
        <v>337</v>
      </c>
      <c r="D249" s="163"/>
    </row>
    <row r="250" ht="22" customHeight="1" spans="1:4">
      <c r="A250" s="163" t="s">
        <v>236</v>
      </c>
      <c r="B250" s="164">
        <f>SUM(B251,B254,B265,B272,B280,B289,B303,B313,B323,B331,B337)</f>
        <v>12223</v>
      </c>
      <c r="C250" s="164">
        <f>SUM(C251,C254,C265,C272,C280,C289,C303,C313,C323,C331,C337)</f>
        <v>12223</v>
      </c>
      <c r="D250" s="163"/>
    </row>
    <row r="251" ht="22" customHeight="1" spans="1:4">
      <c r="A251" s="165" t="s">
        <v>237</v>
      </c>
      <c r="B251" s="168">
        <f>SUM(B252:B253)</f>
        <v>126</v>
      </c>
      <c r="C251" s="168">
        <f>SUM(C252:C253)</f>
        <v>113</v>
      </c>
      <c r="D251" s="163"/>
    </row>
    <row r="252" ht="22" customHeight="1" spans="1:4">
      <c r="A252" s="165" t="s">
        <v>238</v>
      </c>
      <c r="B252" s="164">
        <v>40</v>
      </c>
      <c r="C252" s="164"/>
      <c r="D252" s="163"/>
    </row>
    <row r="253" ht="22" customHeight="1" spans="1:4">
      <c r="A253" s="166" t="s">
        <v>239</v>
      </c>
      <c r="B253" s="164">
        <v>86</v>
      </c>
      <c r="C253" s="164">
        <v>113</v>
      </c>
      <c r="D253" s="163"/>
    </row>
    <row r="254" ht="22" customHeight="1" spans="1:4">
      <c r="A254" s="166" t="s">
        <v>240</v>
      </c>
      <c r="B254" s="168">
        <f>SUM(B255:B264)</f>
        <v>10723</v>
      </c>
      <c r="C254" s="168">
        <f>SUM(C255:C264)</f>
        <v>11125</v>
      </c>
      <c r="D254" s="163"/>
    </row>
    <row r="255" ht="22" customHeight="1" spans="1:4">
      <c r="A255" s="166" t="s">
        <v>93</v>
      </c>
      <c r="B255" s="164">
        <v>4847</v>
      </c>
      <c r="C255" s="164">
        <v>5443</v>
      </c>
      <c r="D255" s="163"/>
    </row>
    <row r="256" ht="22" customHeight="1" spans="1:4">
      <c r="A256" s="166" t="s">
        <v>94</v>
      </c>
      <c r="B256" s="164">
        <v>5</v>
      </c>
      <c r="C256" s="164"/>
      <c r="D256" s="163"/>
    </row>
    <row r="257" ht="22" customHeight="1" spans="1:4">
      <c r="A257" s="166" t="s">
        <v>95</v>
      </c>
      <c r="B257" s="164"/>
      <c r="C257" s="164"/>
      <c r="D257" s="163"/>
    </row>
    <row r="258" ht="22" customHeight="1" spans="1:4">
      <c r="A258" s="166" t="s">
        <v>134</v>
      </c>
      <c r="B258" s="164">
        <v>172</v>
      </c>
      <c r="C258" s="164">
        <v>160</v>
      </c>
      <c r="D258" s="163"/>
    </row>
    <row r="259" ht="22" customHeight="1" spans="1:4">
      <c r="A259" s="166" t="s">
        <v>241</v>
      </c>
      <c r="B259" s="164">
        <v>53</v>
      </c>
      <c r="C259" s="164">
        <v>50</v>
      </c>
      <c r="D259" s="163"/>
    </row>
    <row r="260" ht="22" customHeight="1" spans="1:4">
      <c r="A260" s="166" t="s">
        <v>242</v>
      </c>
      <c r="B260" s="164">
        <v>19</v>
      </c>
      <c r="C260" s="164"/>
      <c r="D260" s="163"/>
    </row>
    <row r="261" ht="22" customHeight="1" spans="1:4">
      <c r="A261" s="166" t="s">
        <v>243</v>
      </c>
      <c r="B261" s="164"/>
      <c r="C261" s="164"/>
      <c r="D261" s="163"/>
    </row>
    <row r="262" ht="22" customHeight="1" spans="1:4">
      <c r="A262" s="166" t="s">
        <v>244</v>
      </c>
      <c r="B262" s="164"/>
      <c r="C262" s="164"/>
      <c r="D262" s="163"/>
    </row>
    <row r="263" ht="22" customHeight="1" spans="1:4">
      <c r="A263" s="166" t="s">
        <v>102</v>
      </c>
      <c r="B263" s="164"/>
      <c r="C263" s="164"/>
      <c r="D263" s="163"/>
    </row>
    <row r="264" ht="22" customHeight="1" spans="1:4">
      <c r="A264" s="166" t="s">
        <v>245</v>
      </c>
      <c r="B264" s="164">
        <v>5627</v>
      </c>
      <c r="C264" s="164">
        <v>5472</v>
      </c>
      <c r="D264" s="163"/>
    </row>
    <row r="265" ht="22" customHeight="1" spans="1:4">
      <c r="A265" s="165" t="s">
        <v>246</v>
      </c>
      <c r="B265" s="168">
        <f>SUM(B266:B271)</f>
        <v>0</v>
      </c>
      <c r="C265" s="168">
        <f>SUM(C266:C271)</f>
        <v>0</v>
      </c>
      <c r="D265" s="163"/>
    </row>
    <row r="266" ht="22" customHeight="1" spans="1:4">
      <c r="A266" s="165" t="s">
        <v>93</v>
      </c>
      <c r="B266" s="164"/>
      <c r="C266" s="164"/>
      <c r="D266" s="163"/>
    </row>
    <row r="267" ht="22" customHeight="1" spans="1:4">
      <c r="A267" s="165" t="s">
        <v>94</v>
      </c>
      <c r="B267" s="164"/>
      <c r="C267" s="164"/>
      <c r="D267" s="163"/>
    </row>
    <row r="268" ht="22" customHeight="1" spans="1:4">
      <c r="A268" s="166" t="s">
        <v>95</v>
      </c>
      <c r="B268" s="164"/>
      <c r="C268" s="164"/>
      <c r="D268" s="163"/>
    </row>
    <row r="269" ht="22" customHeight="1" spans="1:4">
      <c r="A269" s="166" t="s">
        <v>247</v>
      </c>
      <c r="B269" s="164"/>
      <c r="C269" s="164"/>
      <c r="D269" s="163"/>
    </row>
    <row r="270" ht="22" customHeight="1" spans="1:4">
      <c r="A270" s="166" t="s">
        <v>102</v>
      </c>
      <c r="B270" s="164"/>
      <c r="C270" s="164"/>
      <c r="D270" s="163"/>
    </row>
    <row r="271" ht="22" customHeight="1" spans="1:4">
      <c r="A271" s="163" t="s">
        <v>248</v>
      </c>
      <c r="B271" s="164"/>
      <c r="C271" s="164"/>
      <c r="D271" s="163"/>
    </row>
    <row r="272" ht="22" customHeight="1" spans="1:4">
      <c r="A272" s="167" t="s">
        <v>249</v>
      </c>
      <c r="B272" s="168">
        <f>SUM(B273:B279)</f>
        <v>112</v>
      </c>
      <c r="C272" s="168">
        <f>SUM(C273:C279)</f>
        <v>0</v>
      </c>
      <c r="D272" s="163"/>
    </row>
    <row r="273" ht="22" customHeight="1" spans="1:4">
      <c r="A273" s="165" t="s">
        <v>93</v>
      </c>
      <c r="B273" s="164">
        <v>102</v>
      </c>
      <c r="C273" s="164"/>
      <c r="D273" s="163"/>
    </row>
    <row r="274" ht="22" customHeight="1" spans="1:4">
      <c r="A274" s="165" t="s">
        <v>94</v>
      </c>
      <c r="B274" s="164"/>
      <c r="C274" s="164"/>
      <c r="D274" s="163"/>
    </row>
    <row r="275" ht="22" customHeight="1" spans="1:4">
      <c r="A275" s="166" t="s">
        <v>95</v>
      </c>
      <c r="B275" s="164"/>
      <c r="C275" s="164"/>
      <c r="D275" s="163"/>
    </row>
    <row r="276" ht="22" customHeight="1" spans="1:4">
      <c r="A276" s="166" t="s">
        <v>250</v>
      </c>
      <c r="B276" s="164"/>
      <c r="C276" s="164"/>
      <c r="D276" s="163"/>
    </row>
    <row r="277" ht="22" customHeight="1" spans="1:4">
      <c r="A277" s="166" t="s">
        <v>251</v>
      </c>
      <c r="B277" s="164"/>
      <c r="C277" s="164"/>
      <c r="D277" s="163"/>
    </row>
    <row r="278" ht="22" customHeight="1" spans="1:4">
      <c r="A278" s="166" t="s">
        <v>102</v>
      </c>
      <c r="B278" s="164"/>
      <c r="C278" s="164"/>
      <c r="D278" s="163"/>
    </row>
    <row r="279" ht="22" customHeight="1" spans="1:4">
      <c r="A279" s="166" t="s">
        <v>252</v>
      </c>
      <c r="B279" s="164">
        <v>10</v>
      </c>
      <c r="C279" s="164"/>
      <c r="D279" s="163"/>
    </row>
    <row r="280" ht="22" customHeight="1" spans="1:4">
      <c r="A280" s="163" t="s">
        <v>253</v>
      </c>
      <c r="B280" s="168">
        <f>SUM(B281:B288)</f>
        <v>210</v>
      </c>
      <c r="C280" s="168">
        <f>SUM(C281:C288)</f>
        <v>57</v>
      </c>
      <c r="D280" s="163"/>
    </row>
    <row r="281" ht="22" customHeight="1" spans="1:4">
      <c r="A281" s="165" t="s">
        <v>93</v>
      </c>
      <c r="B281" s="164">
        <v>210</v>
      </c>
      <c r="C281" s="164">
        <v>57</v>
      </c>
      <c r="D281" s="163"/>
    </row>
    <row r="282" ht="22" customHeight="1" spans="1:4">
      <c r="A282" s="165" t="s">
        <v>94</v>
      </c>
      <c r="B282" s="164"/>
      <c r="C282" s="164"/>
      <c r="D282" s="163"/>
    </row>
    <row r="283" ht="22" customHeight="1" spans="1:4">
      <c r="A283" s="165" t="s">
        <v>95</v>
      </c>
      <c r="B283" s="164"/>
      <c r="C283" s="164"/>
      <c r="D283" s="163"/>
    </row>
    <row r="284" ht="22" customHeight="1" spans="1:4">
      <c r="A284" s="166" t="s">
        <v>254</v>
      </c>
      <c r="B284" s="164"/>
      <c r="C284" s="164"/>
      <c r="D284" s="163"/>
    </row>
    <row r="285" ht="22" customHeight="1" spans="1:4">
      <c r="A285" s="166" t="s">
        <v>255</v>
      </c>
      <c r="B285" s="164"/>
      <c r="C285" s="164"/>
      <c r="D285" s="163"/>
    </row>
    <row r="286" ht="22" customHeight="1" spans="1:4">
      <c r="A286" s="166" t="s">
        <v>256</v>
      </c>
      <c r="B286" s="164"/>
      <c r="C286" s="164"/>
      <c r="D286" s="163"/>
    </row>
    <row r="287" ht="22" customHeight="1" spans="1:4">
      <c r="A287" s="165" t="s">
        <v>102</v>
      </c>
      <c r="B287" s="164"/>
      <c r="C287" s="164"/>
      <c r="D287" s="163"/>
    </row>
    <row r="288" ht="22" customHeight="1" spans="1:4">
      <c r="A288" s="165" t="s">
        <v>257</v>
      </c>
      <c r="B288" s="164"/>
      <c r="C288" s="164"/>
      <c r="D288" s="163"/>
    </row>
    <row r="289" ht="22" customHeight="1" spans="1:4">
      <c r="A289" s="165" t="s">
        <v>258</v>
      </c>
      <c r="B289" s="168">
        <f>SUM(B290:B302)</f>
        <v>994</v>
      </c>
      <c r="C289" s="168">
        <f>SUM(C290:C302)</f>
        <v>773</v>
      </c>
      <c r="D289" s="163"/>
    </row>
    <row r="290" ht="22" customHeight="1" spans="1:4">
      <c r="A290" s="166" t="s">
        <v>93</v>
      </c>
      <c r="B290" s="164">
        <v>776</v>
      </c>
      <c r="C290" s="164">
        <v>516</v>
      </c>
      <c r="D290" s="163"/>
    </row>
    <row r="291" ht="22" customHeight="1" spans="1:4">
      <c r="A291" s="166" t="s">
        <v>94</v>
      </c>
      <c r="B291" s="164"/>
      <c r="C291" s="164"/>
      <c r="D291" s="163"/>
    </row>
    <row r="292" ht="22" customHeight="1" spans="1:4">
      <c r="A292" s="166" t="s">
        <v>95</v>
      </c>
      <c r="B292" s="164"/>
      <c r="C292" s="164"/>
      <c r="D292" s="163"/>
    </row>
    <row r="293" ht="22" customHeight="1" spans="1:4">
      <c r="A293" s="163" t="s">
        <v>259</v>
      </c>
      <c r="B293" s="164"/>
      <c r="C293" s="164"/>
      <c r="D293" s="163"/>
    </row>
    <row r="294" ht="22" customHeight="1" spans="1:4">
      <c r="A294" s="165" t="s">
        <v>260</v>
      </c>
      <c r="B294" s="164"/>
      <c r="C294" s="164"/>
      <c r="D294" s="163"/>
    </row>
    <row r="295" ht="22" customHeight="1" spans="1:4">
      <c r="A295" s="165" t="s">
        <v>261</v>
      </c>
      <c r="B295" s="164"/>
      <c r="C295" s="164"/>
      <c r="D295" s="163"/>
    </row>
    <row r="296" ht="22" customHeight="1" spans="1:4">
      <c r="A296" s="167" t="s">
        <v>262</v>
      </c>
      <c r="B296" s="164"/>
      <c r="C296" s="164">
        <v>38</v>
      </c>
      <c r="D296" s="163"/>
    </row>
    <row r="297" ht="22" customHeight="1" spans="1:4">
      <c r="A297" s="166" t="s">
        <v>263</v>
      </c>
      <c r="B297" s="164"/>
      <c r="C297" s="164"/>
      <c r="D297" s="163"/>
    </row>
    <row r="298" ht="22" customHeight="1" spans="1:4">
      <c r="A298" s="166" t="s">
        <v>264</v>
      </c>
      <c r="B298" s="164"/>
      <c r="C298" s="164">
        <v>27</v>
      </c>
      <c r="D298" s="163"/>
    </row>
    <row r="299" ht="22" customHeight="1" spans="1:4">
      <c r="A299" s="166" t="s">
        <v>265</v>
      </c>
      <c r="B299" s="164"/>
      <c r="C299" s="164"/>
      <c r="D299" s="163"/>
    </row>
    <row r="300" ht="22" customHeight="1" spans="1:4">
      <c r="A300" s="166" t="s">
        <v>134</v>
      </c>
      <c r="B300" s="164"/>
      <c r="C300" s="164"/>
      <c r="D300" s="163"/>
    </row>
    <row r="301" ht="22" customHeight="1" spans="1:4">
      <c r="A301" s="166" t="s">
        <v>102</v>
      </c>
      <c r="B301" s="164"/>
      <c r="C301" s="164"/>
      <c r="D301" s="163"/>
    </row>
    <row r="302" ht="22" customHeight="1" spans="1:4">
      <c r="A302" s="165" t="s">
        <v>266</v>
      </c>
      <c r="B302" s="164">
        <v>218</v>
      </c>
      <c r="C302" s="164">
        <v>192</v>
      </c>
      <c r="D302" s="163"/>
    </row>
    <row r="303" ht="22" customHeight="1" spans="1:4">
      <c r="A303" s="167" t="s">
        <v>267</v>
      </c>
      <c r="B303" s="168">
        <f>SUM(B304:B312)</f>
        <v>6</v>
      </c>
      <c r="C303" s="168">
        <f>SUM(C304:C312)</f>
        <v>0</v>
      </c>
      <c r="D303" s="163"/>
    </row>
    <row r="304" ht="22" customHeight="1" spans="1:4">
      <c r="A304" s="165" t="s">
        <v>93</v>
      </c>
      <c r="B304" s="164"/>
      <c r="C304" s="164"/>
      <c r="D304" s="163"/>
    </row>
    <row r="305" ht="22" customHeight="1" spans="1:4">
      <c r="A305" s="166" t="s">
        <v>94</v>
      </c>
      <c r="B305" s="164"/>
      <c r="C305" s="164"/>
      <c r="D305" s="163"/>
    </row>
    <row r="306" ht="22" customHeight="1" spans="1:4">
      <c r="A306" s="166" t="s">
        <v>95</v>
      </c>
      <c r="B306" s="164"/>
      <c r="C306" s="164"/>
      <c r="D306" s="163"/>
    </row>
    <row r="307" ht="22" customHeight="1" spans="1:4">
      <c r="A307" s="166" t="s">
        <v>268</v>
      </c>
      <c r="B307" s="164"/>
      <c r="C307" s="164"/>
      <c r="D307" s="163"/>
    </row>
    <row r="308" ht="22" customHeight="1" spans="1:4">
      <c r="A308" s="163" t="s">
        <v>269</v>
      </c>
      <c r="B308" s="164">
        <v>6</v>
      </c>
      <c r="C308" s="164"/>
      <c r="D308" s="163"/>
    </row>
    <row r="309" ht="22" customHeight="1" spans="1:4">
      <c r="A309" s="165" t="s">
        <v>270</v>
      </c>
      <c r="B309" s="164"/>
      <c r="C309" s="164"/>
      <c r="D309" s="163"/>
    </row>
    <row r="310" ht="22" customHeight="1" spans="1:4">
      <c r="A310" s="165" t="s">
        <v>134</v>
      </c>
      <c r="B310" s="164"/>
      <c r="C310" s="164"/>
      <c r="D310" s="163"/>
    </row>
    <row r="311" ht="22" customHeight="1" spans="1:4">
      <c r="A311" s="165" t="s">
        <v>102</v>
      </c>
      <c r="B311" s="164"/>
      <c r="C311" s="164"/>
      <c r="D311" s="163"/>
    </row>
    <row r="312" ht="22" customHeight="1" spans="1:4">
      <c r="A312" s="165" t="s">
        <v>271</v>
      </c>
      <c r="B312" s="164"/>
      <c r="C312" s="164"/>
      <c r="D312" s="163"/>
    </row>
    <row r="313" ht="22" customHeight="1" spans="1:4">
      <c r="A313" s="166" t="s">
        <v>272</v>
      </c>
      <c r="B313" s="168">
        <f>SUM(B314:B322)</f>
        <v>20</v>
      </c>
      <c r="C313" s="168">
        <f>SUM(C314:C322)</f>
        <v>155</v>
      </c>
      <c r="D313" s="163"/>
    </row>
    <row r="314" ht="22" customHeight="1" spans="1:4">
      <c r="A314" s="166" t="s">
        <v>93</v>
      </c>
      <c r="B314" s="164"/>
      <c r="C314" s="164"/>
      <c r="D314" s="163"/>
    </row>
    <row r="315" ht="22" customHeight="1" spans="1:4">
      <c r="A315" s="166" t="s">
        <v>94</v>
      </c>
      <c r="B315" s="164"/>
      <c r="C315" s="164"/>
      <c r="D315" s="163"/>
    </row>
    <row r="316" ht="22" customHeight="1" spans="1:4">
      <c r="A316" s="165" t="s">
        <v>95</v>
      </c>
      <c r="B316" s="164"/>
      <c r="C316" s="164"/>
      <c r="D316" s="163"/>
    </row>
    <row r="317" ht="22" customHeight="1" spans="1:4">
      <c r="A317" s="165" t="s">
        <v>273</v>
      </c>
      <c r="B317" s="164"/>
      <c r="C317" s="164">
        <v>50</v>
      </c>
      <c r="D317" s="163"/>
    </row>
    <row r="318" ht="22" customHeight="1" spans="1:4">
      <c r="A318" s="165" t="s">
        <v>274</v>
      </c>
      <c r="B318" s="164"/>
      <c r="C318" s="164"/>
      <c r="D318" s="163"/>
    </row>
    <row r="319" ht="22" customHeight="1" spans="1:4">
      <c r="A319" s="166" t="s">
        <v>275</v>
      </c>
      <c r="B319" s="164"/>
      <c r="C319" s="164"/>
      <c r="D319" s="163"/>
    </row>
    <row r="320" ht="22" customHeight="1" spans="1:4">
      <c r="A320" s="166" t="s">
        <v>134</v>
      </c>
      <c r="B320" s="164"/>
      <c r="C320" s="164"/>
      <c r="D320" s="163"/>
    </row>
    <row r="321" ht="22" customHeight="1" spans="1:4">
      <c r="A321" s="166" t="s">
        <v>102</v>
      </c>
      <c r="B321" s="164"/>
      <c r="C321" s="164"/>
      <c r="D321" s="163"/>
    </row>
    <row r="322" ht="22" customHeight="1" spans="1:4">
      <c r="A322" s="166" t="s">
        <v>276</v>
      </c>
      <c r="B322" s="164">
        <v>20</v>
      </c>
      <c r="C322" s="164">
        <v>105</v>
      </c>
      <c r="D322" s="163"/>
    </row>
    <row r="323" ht="22" customHeight="1" spans="1:4">
      <c r="A323" s="163" t="s">
        <v>277</v>
      </c>
      <c r="B323" s="168">
        <f>SUM(B324:B330)</f>
        <v>0</v>
      </c>
      <c r="C323" s="168">
        <f>SUM(C324:C330)</f>
        <v>0</v>
      </c>
      <c r="D323" s="163"/>
    </row>
    <row r="324" ht="22" customHeight="1" spans="1:4">
      <c r="A324" s="165" t="s">
        <v>93</v>
      </c>
      <c r="B324" s="164"/>
      <c r="C324" s="164"/>
      <c r="D324" s="163"/>
    </row>
    <row r="325" ht="22" customHeight="1" spans="1:4">
      <c r="A325" s="165" t="s">
        <v>94</v>
      </c>
      <c r="B325" s="164"/>
      <c r="C325" s="164"/>
      <c r="D325" s="163"/>
    </row>
    <row r="326" ht="22" customHeight="1" spans="1:4">
      <c r="A326" s="167" t="s">
        <v>95</v>
      </c>
      <c r="B326" s="164"/>
      <c r="C326" s="164"/>
      <c r="D326" s="163"/>
    </row>
    <row r="327" ht="22" customHeight="1" spans="1:4">
      <c r="A327" s="169" t="s">
        <v>278</v>
      </c>
      <c r="B327" s="164"/>
      <c r="C327" s="164"/>
      <c r="D327" s="163"/>
    </row>
    <row r="328" ht="22" customHeight="1" spans="1:4">
      <c r="A328" s="166" t="s">
        <v>279</v>
      </c>
      <c r="B328" s="164"/>
      <c r="C328" s="164"/>
      <c r="D328" s="163"/>
    </row>
    <row r="329" ht="22" customHeight="1" spans="1:4">
      <c r="A329" s="166" t="s">
        <v>102</v>
      </c>
      <c r="B329" s="164"/>
      <c r="C329" s="164"/>
      <c r="D329" s="163"/>
    </row>
    <row r="330" ht="22" customHeight="1" spans="1:4">
      <c r="A330" s="165" t="s">
        <v>280</v>
      </c>
      <c r="B330" s="164"/>
      <c r="C330" s="164"/>
      <c r="D330" s="163"/>
    </row>
    <row r="331" ht="22" customHeight="1" spans="1:4">
      <c r="A331" s="165" t="s">
        <v>281</v>
      </c>
      <c r="B331" s="168">
        <f>SUM(B332:B336)</f>
        <v>0</v>
      </c>
      <c r="C331" s="168">
        <f>SUM(C332:C336)</f>
        <v>0</v>
      </c>
      <c r="D331" s="163"/>
    </row>
    <row r="332" ht="22" customHeight="1" spans="1:4">
      <c r="A332" s="165" t="s">
        <v>93</v>
      </c>
      <c r="B332" s="164"/>
      <c r="C332" s="164"/>
      <c r="D332" s="163"/>
    </row>
    <row r="333" ht="22" customHeight="1" spans="1:4">
      <c r="A333" s="166" t="s">
        <v>94</v>
      </c>
      <c r="B333" s="164"/>
      <c r="C333" s="164"/>
      <c r="D333" s="163"/>
    </row>
    <row r="334" ht="22" customHeight="1" spans="1:4">
      <c r="A334" s="165" t="s">
        <v>134</v>
      </c>
      <c r="B334" s="164"/>
      <c r="C334" s="164"/>
      <c r="D334" s="163"/>
    </row>
    <row r="335" ht="22" customHeight="1" spans="1:4">
      <c r="A335" s="166" t="s">
        <v>282</v>
      </c>
      <c r="B335" s="164"/>
      <c r="C335" s="164"/>
      <c r="D335" s="163"/>
    </row>
    <row r="336" ht="22" customHeight="1" spans="1:4">
      <c r="A336" s="165" t="s">
        <v>283</v>
      </c>
      <c r="B336" s="164"/>
      <c r="C336" s="164"/>
      <c r="D336" s="163"/>
    </row>
    <row r="337" ht="22" customHeight="1" spans="1:4">
      <c r="A337" s="165" t="s">
        <v>284</v>
      </c>
      <c r="B337" s="168">
        <f>SUM(B338:B339)</f>
        <v>32</v>
      </c>
      <c r="C337" s="168">
        <f>SUM(C338:C339)</f>
        <v>0</v>
      </c>
      <c r="D337" s="163"/>
    </row>
    <row r="338" ht="22" customHeight="1" spans="1:4">
      <c r="A338" s="165" t="s">
        <v>285</v>
      </c>
      <c r="B338" s="164"/>
      <c r="C338" s="164"/>
      <c r="D338" s="163"/>
    </row>
    <row r="339" ht="22" customHeight="1" spans="1:4">
      <c r="A339" s="165" t="s">
        <v>286</v>
      </c>
      <c r="B339" s="164">
        <v>32</v>
      </c>
      <c r="C339" s="164"/>
      <c r="D339" s="163"/>
    </row>
    <row r="340" ht="22" customHeight="1" spans="1:4">
      <c r="A340" s="163" t="s">
        <v>287</v>
      </c>
      <c r="B340" s="164">
        <f>SUM(B341,B346,B353,B359,B365,B369,B373,B377,B383,B390)</f>
        <v>56375</v>
      </c>
      <c r="C340" s="164">
        <f>SUM(C341,C346,C353,C359,C365,C369,C373,C377,C383,C390)</f>
        <v>50233</v>
      </c>
      <c r="D340" s="163"/>
    </row>
    <row r="341" ht="22" customHeight="1" spans="1:4">
      <c r="A341" s="166" t="s">
        <v>288</v>
      </c>
      <c r="B341" s="168">
        <f>SUM(B342:B345)</f>
        <v>3819</v>
      </c>
      <c r="C341" s="168">
        <v>3952</v>
      </c>
      <c r="D341" s="163"/>
    </row>
    <row r="342" ht="22" customHeight="1" spans="1:4">
      <c r="A342" s="165" t="s">
        <v>93</v>
      </c>
      <c r="B342" s="164">
        <v>3799</v>
      </c>
      <c r="C342" s="164">
        <v>3952</v>
      </c>
      <c r="D342" s="163"/>
    </row>
    <row r="343" ht="22" customHeight="1" spans="1:4">
      <c r="A343" s="165" t="s">
        <v>94</v>
      </c>
      <c r="B343" s="164"/>
      <c r="C343" s="164"/>
      <c r="D343" s="163"/>
    </row>
    <row r="344" ht="22" customHeight="1" spans="1:4">
      <c r="A344" s="165" t="s">
        <v>95</v>
      </c>
      <c r="B344" s="164"/>
      <c r="C344" s="164"/>
      <c r="D344" s="163"/>
    </row>
    <row r="345" ht="22" customHeight="1" spans="1:4">
      <c r="A345" s="169" t="s">
        <v>289</v>
      </c>
      <c r="B345" s="164">
        <v>20</v>
      </c>
      <c r="C345" s="164"/>
      <c r="D345" s="163"/>
    </row>
    <row r="346" ht="22" customHeight="1" spans="1:4">
      <c r="A346" s="165" t="s">
        <v>290</v>
      </c>
      <c r="B346" s="168">
        <f>SUM(B347:B352)</f>
        <v>50451</v>
      </c>
      <c r="C346" s="168">
        <f>SUM(C347:C352)</f>
        <v>44267</v>
      </c>
      <c r="D346" s="163"/>
    </row>
    <row r="347" ht="22" customHeight="1" spans="1:4">
      <c r="A347" s="165" t="s">
        <v>291</v>
      </c>
      <c r="B347" s="164">
        <v>903</v>
      </c>
      <c r="C347" s="164">
        <v>748</v>
      </c>
      <c r="D347" s="163"/>
    </row>
    <row r="348" ht="22" customHeight="1" spans="1:4">
      <c r="A348" s="165" t="s">
        <v>292</v>
      </c>
      <c r="B348" s="164">
        <v>12774</v>
      </c>
      <c r="C348" s="164">
        <v>14582</v>
      </c>
      <c r="D348" s="163"/>
    </row>
    <row r="349" ht="22" customHeight="1" spans="1:4">
      <c r="A349" s="166" t="s">
        <v>293</v>
      </c>
      <c r="B349" s="164">
        <v>5160</v>
      </c>
      <c r="C349" s="164">
        <v>5649</v>
      </c>
      <c r="D349" s="163"/>
    </row>
    <row r="350" ht="22" customHeight="1" spans="1:4">
      <c r="A350" s="166" t="s">
        <v>294</v>
      </c>
      <c r="B350" s="164">
        <v>3373</v>
      </c>
      <c r="C350" s="164">
        <v>4064</v>
      </c>
      <c r="D350" s="163"/>
    </row>
    <row r="351" ht="22" customHeight="1" spans="1:4">
      <c r="A351" s="166" t="s">
        <v>295</v>
      </c>
      <c r="B351" s="164">
        <v>140</v>
      </c>
      <c r="C351" s="164"/>
      <c r="D351" s="163"/>
    </row>
    <row r="352" ht="22" customHeight="1" spans="1:4">
      <c r="A352" s="165" t="s">
        <v>296</v>
      </c>
      <c r="B352" s="164">
        <v>28101</v>
      </c>
      <c r="C352" s="164">
        <v>19224</v>
      </c>
      <c r="D352" s="163"/>
    </row>
    <row r="353" ht="22" customHeight="1" spans="1:4">
      <c r="A353" s="165" t="s">
        <v>297</v>
      </c>
      <c r="B353" s="168">
        <f>SUM(B354:B358)</f>
        <v>1048</v>
      </c>
      <c r="C353" s="168">
        <f>SUM(C354:C358)</f>
        <v>546</v>
      </c>
      <c r="D353" s="163"/>
    </row>
    <row r="354" ht="22" customHeight="1" spans="1:4">
      <c r="A354" s="165" t="s">
        <v>298</v>
      </c>
      <c r="B354" s="164"/>
      <c r="C354" s="164"/>
      <c r="D354" s="163"/>
    </row>
    <row r="355" ht="22" customHeight="1" spans="1:4">
      <c r="A355" s="165" t="s">
        <v>299</v>
      </c>
      <c r="B355" s="164">
        <v>1047</v>
      </c>
      <c r="C355" s="164">
        <v>546</v>
      </c>
      <c r="D355" s="163"/>
    </row>
    <row r="356" ht="22" customHeight="1" spans="1:4">
      <c r="A356" s="165" t="s">
        <v>300</v>
      </c>
      <c r="B356" s="164"/>
      <c r="C356" s="164"/>
      <c r="D356" s="163"/>
    </row>
    <row r="357" ht="22" customHeight="1" spans="1:4">
      <c r="A357" s="166" t="s">
        <v>301</v>
      </c>
      <c r="B357" s="164"/>
      <c r="C357" s="164"/>
      <c r="D357" s="163"/>
    </row>
    <row r="358" ht="22" customHeight="1" spans="1:4">
      <c r="A358" s="166" t="s">
        <v>302</v>
      </c>
      <c r="B358" s="164">
        <v>1</v>
      </c>
      <c r="C358" s="164"/>
      <c r="D358" s="163"/>
    </row>
    <row r="359" ht="22" customHeight="1" spans="1:4">
      <c r="A359" s="163" t="s">
        <v>303</v>
      </c>
      <c r="B359" s="168">
        <f>SUM(B360:B364)</f>
        <v>3</v>
      </c>
      <c r="C359" s="168">
        <f>SUM(C360:C364)</f>
        <v>0</v>
      </c>
      <c r="D359" s="163"/>
    </row>
    <row r="360" ht="22" customHeight="1" spans="1:4">
      <c r="A360" s="165" t="s">
        <v>304</v>
      </c>
      <c r="B360" s="164"/>
      <c r="C360" s="164"/>
      <c r="D360" s="163"/>
    </row>
    <row r="361" ht="22" customHeight="1" spans="1:4">
      <c r="A361" s="165" t="s">
        <v>305</v>
      </c>
      <c r="B361" s="164"/>
      <c r="C361" s="164"/>
      <c r="D361" s="163"/>
    </row>
    <row r="362" ht="22" customHeight="1" spans="1:4">
      <c r="A362" s="165" t="s">
        <v>306</v>
      </c>
      <c r="B362" s="164"/>
      <c r="C362" s="164"/>
      <c r="D362" s="163"/>
    </row>
    <row r="363" ht="22" customHeight="1" spans="1:4">
      <c r="A363" s="166" t="s">
        <v>307</v>
      </c>
      <c r="B363" s="164"/>
      <c r="C363" s="164"/>
      <c r="D363" s="163"/>
    </row>
    <row r="364" ht="22" customHeight="1" spans="1:4">
      <c r="A364" s="166" t="s">
        <v>308</v>
      </c>
      <c r="B364" s="164">
        <v>3</v>
      </c>
      <c r="C364" s="164"/>
      <c r="D364" s="163"/>
    </row>
    <row r="365" ht="22" customHeight="1" spans="1:4">
      <c r="A365" s="166" t="s">
        <v>309</v>
      </c>
      <c r="B365" s="168">
        <f>SUM(B366:B368)</f>
        <v>0</v>
      </c>
      <c r="C365" s="168">
        <f>SUM(C366:C368)</f>
        <v>0</v>
      </c>
      <c r="D365" s="163"/>
    </row>
    <row r="366" ht="22" customHeight="1" spans="1:4">
      <c r="A366" s="165" t="s">
        <v>310</v>
      </c>
      <c r="B366" s="164"/>
      <c r="C366" s="164"/>
      <c r="D366" s="163"/>
    </row>
    <row r="367" ht="22" customHeight="1" spans="1:4">
      <c r="A367" s="165" t="s">
        <v>311</v>
      </c>
      <c r="B367" s="164"/>
      <c r="C367" s="164"/>
      <c r="D367" s="163"/>
    </row>
    <row r="368" ht="22" customHeight="1" spans="1:4">
      <c r="A368" s="165" t="s">
        <v>312</v>
      </c>
      <c r="B368" s="164"/>
      <c r="C368" s="164"/>
      <c r="D368" s="163"/>
    </row>
    <row r="369" ht="22" customHeight="1" spans="1:4">
      <c r="A369" s="166" t="s">
        <v>313</v>
      </c>
      <c r="B369" s="168">
        <f>SUM(B370:B372)</f>
        <v>0</v>
      </c>
      <c r="C369" s="168">
        <f>SUM(C370:C372)</f>
        <v>0</v>
      </c>
      <c r="D369" s="163"/>
    </row>
    <row r="370" ht="22" customHeight="1" spans="1:4">
      <c r="A370" s="166" t="s">
        <v>314</v>
      </c>
      <c r="B370" s="164"/>
      <c r="C370" s="164"/>
      <c r="D370" s="163"/>
    </row>
    <row r="371" ht="22" customHeight="1" spans="1:4">
      <c r="A371" s="166" t="s">
        <v>315</v>
      </c>
      <c r="B371" s="164"/>
      <c r="C371" s="164"/>
      <c r="D371" s="163"/>
    </row>
    <row r="372" ht="22" customHeight="1" spans="1:4">
      <c r="A372" s="163" t="s">
        <v>316</v>
      </c>
      <c r="B372" s="164"/>
      <c r="C372" s="164"/>
      <c r="D372" s="163"/>
    </row>
    <row r="373" ht="22" customHeight="1" spans="1:4">
      <c r="A373" s="165" t="s">
        <v>317</v>
      </c>
      <c r="B373" s="168">
        <f>SUM(B374:B376)</f>
        <v>81</v>
      </c>
      <c r="C373" s="168">
        <f>SUM(C374:C376)</f>
        <v>103</v>
      </c>
      <c r="D373" s="163"/>
    </row>
    <row r="374" ht="22" customHeight="1" spans="1:4">
      <c r="A374" s="165" t="s">
        <v>318</v>
      </c>
      <c r="B374" s="164">
        <v>81</v>
      </c>
      <c r="C374" s="164">
        <v>103</v>
      </c>
      <c r="D374" s="163"/>
    </row>
    <row r="375" ht="22" customHeight="1" spans="1:4">
      <c r="A375" s="165" t="s">
        <v>319</v>
      </c>
      <c r="B375" s="164"/>
      <c r="C375" s="164"/>
      <c r="D375" s="163"/>
    </row>
    <row r="376" ht="22" customHeight="1" spans="1:4">
      <c r="A376" s="166" t="s">
        <v>320</v>
      </c>
      <c r="B376" s="164"/>
      <c r="C376" s="164"/>
      <c r="D376" s="163"/>
    </row>
    <row r="377" ht="22" customHeight="1" spans="1:4">
      <c r="A377" s="166" t="s">
        <v>321</v>
      </c>
      <c r="B377" s="168">
        <f>SUM(B378:B382)</f>
        <v>467</v>
      </c>
      <c r="C377" s="168">
        <f>SUM(C378:C382)</f>
        <v>546</v>
      </c>
      <c r="D377" s="163"/>
    </row>
    <row r="378" ht="22" customHeight="1" spans="1:4">
      <c r="A378" s="166" t="s">
        <v>322</v>
      </c>
      <c r="B378" s="164">
        <v>159</v>
      </c>
      <c r="C378" s="164">
        <v>275</v>
      </c>
      <c r="D378" s="163"/>
    </row>
    <row r="379" ht="22" customHeight="1" spans="1:4">
      <c r="A379" s="165" t="s">
        <v>323</v>
      </c>
      <c r="B379" s="164">
        <v>308</v>
      </c>
      <c r="C379" s="164">
        <v>271</v>
      </c>
      <c r="D379" s="163"/>
    </row>
    <row r="380" ht="22" customHeight="1" spans="1:4">
      <c r="A380" s="165" t="s">
        <v>324</v>
      </c>
      <c r="B380" s="164"/>
      <c r="C380" s="164"/>
      <c r="D380" s="163"/>
    </row>
    <row r="381" ht="22" customHeight="1" spans="1:4">
      <c r="A381" s="165" t="s">
        <v>325</v>
      </c>
      <c r="B381" s="164"/>
      <c r="C381" s="164"/>
      <c r="D381" s="163"/>
    </row>
    <row r="382" ht="22" customHeight="1" spans="1:4">
      <c r="A382" s="165" t="s">
        <v>326</v>
      </c>
      <c r="B382" s="164"/>
      <c r="C382" s="164"/>
      <c r="D382" s="163"/>
    </row>
    <row r="383" ht="22" customHeight="1" spans="1:4">
      <c r="A383" s="165" t="s">
        <v>327</v>
      </c>
      <c r="B383" s="168">
        <f>SUM(B384:B389)</f>
        <v>107</v>
      </c>
      <c r="C383" s="168">
        <f>SUM(C384:C389)</f>
        <v>419</v>
      </c>
      <c r="D383" s="163"/>
    </row>
    <row r="384" ht="22" customHeight="1" spans="1:4">
      <c r="A384" s="166" t="s">
        <v>328</v>
      </c>
      <c r="B384" s="164"/>
      <c r="C384" s="164"/>
      <c r="D384" s="163"/>
    </row>
    <row r="385" ht="22" customHeight="1" spans="1:4">
      <c r="A385" s="166" t="s">
        <v>329</v>
      </c>
      <c r="B385" s="164"/>
      <c r="C385" s="164"/>
      <c r="D385" s="163"/>
    </row>
    <row r="386" ht="22" customHeight="1" spans="1:4">
      <c r="A386" s="166" t="s">
        <v>330</v>
      </c>
      <c r="B386" s="164"/>
      <c r="C386" s="164"/>
      <c r="D386" s="163"/>
    </row>
    <row r="387" ht="22" customHeight="1" spans="1:4">
      <c r="A387" s="163" t="s">
        <v>331</v>
      </c>
      <c r="B387" s="164"/>
      <c r="C387" s="164"/>
      <c r="D387" s="163"/>
    </row>
    <row r="388" ht="22" customHeight="1" spans="1:4">
      <c r="A388" s="165" t="s">
        <v>332</v>
      </c>
      <c r="B388" s="164"/>
      <c r="C388" s="164"/>
      <c r="D388" s="163"/>
    </row>
    <row r="389" ht="22" customHeight="1" spans="1:4">
      <c r="A389" s="165" t="s">
        <v>333</v>
      </c>
      <c r="B389" s="164">
        <v>107</v>
      </c>
      <c r="C389" s="164">
        <v>419</v>
      </c>
      <c r="D389" s="163"/>
    </row>
    <row r="390" ht="22" customHeight="1" spans="1:4">
      <c r="A390" s="165" t="s">
        <v>334</v>
      </c>
      <c r="B390" s="164">
        <v>399</v>
      </c>
      <c r="C390" s="164">
        <v>400</v>
      </c>
      <c r="D390" s="163"/>
    </row>
    <row r="391" ht="22" customHeight="1" spans="1:4">
      <c r="A391" s="163" t="s">
        <v>335</v>
      </c>
      <c r="B391" s="164">
        <f>SUM(B392,B397,B406,B412,B417,B422,B427,B434,B438,B442)</f>
        <v>4105</v>
      </c>
      <c r="C391" s="164">
        <f>SUM(C392,C397,C406,C412,C417,C422,C427,C434,C438,C442)</f>
        <v>1250</v>
      </c>
      <c r="D391" s="163"/>
    </row>
    <row r="392" ht="22" customHeight="1" spans="1:4">
      <c r="A392" s="166" t="s">
        <v>336</v>
      </c>
      <c r="B392" s="168">
        <f>SUM(B393:B396)</f>
        <v>1</v>
      </c>
      <c r="C392" s="168">
        <f>SUM(C393:C396)</f>
        <v>0</v>
      </c>
      <c r="D392" s="163"/>
    </row>
    <row r="393" ht="22" customHeight="1" spans="1:4">
      <c r="A393" s="165" t="s">
        <v>93</v>
      </c>
      <c r="B393" s="164"/>
      <c r="C393" s="164"/>
      <c r="D393" s="163"/>
    </row>
    <row r="394" ht="22" customHeight="1" spans="1:4">
      <c r="A394" s="165" t="s">
        <v>94</v>
      </c>
      <c r="B394" s="164"/>
      <c r="C394" s="164"/>
      <c r="D394" s="163"/>
    </row>
    <row r="395" ht="22" customHeight="1" spans="1:4">
      <c r="A395" s="165" t="s">
        <v>95</v>
      </c>
      <c r="B395" s="164"/>
      <c r="C395" s="164"/>
      <c r="D395" s="163"/>
    </row>
    <row r="396" ht="22" customHeight="1" spans="1:4">
      <c r="A396" s="166" t="s">
        <v>337</v>
      </c>
      <c r="B396" s="164">
        <v>1</v>
      </c>
      <c r="C396" s="164"/>
      <c r="D396" s="163"/>
    </row>
    <row r="397" ht="22" customHeight="1" spans="1:4">
      <c r="A397" s="165" t="s">
        <v>338</v>
      </c>
      <c r="B397" s="168">
        <f>SUM(B398:B405)</f>
        <v>0</v>
      </c>
      <c r="C397" s="168">
        <f>SUM(C398:C405)</f>
        <v>0</v>
      </c>
      <c r="D397" s="163"/>
    </row>
    <row r="398" ht="22" customHeight="1" spans="1:4">
      <c r="A398" s="165" t="s">
        <v>339</v>
      </c>
      <c r="B398" s="164"/>
      <c r="C398" s="164"/>
      <c r="D398" s="163"/>
    </row>
    <row r="399" ht="22" customHeight="1" spans="1:4">
      <c r="A399" s="163" t="s">
        <v>340</v>
      </c>
      <c r="B399" s="164"/>
      <c r="C399" s="164"/>
      <c r="D399" s="163"/>
    </row>
    <row r="400" ht="22" customHeight="1" spans="1:4">
      <c r="A400" s="165" t="s">
        <v>341</v>
      </c>
      <c r="B400" s="164"/>
      <c r="C400" s="164"/>
      <c r="D400" s="163"/>
    </row>
    <row r="401" ht="22" customHeight="1" spans="1:4">
      <c r="A401" s="165" t="s">
        <v>342</v>
      </c>
      <c r="B401" s="164"/>
      <c r="C401" s="164"/>
      <c r="D401" s="163"/>
    </row>
    <row r="402" ht="22" customHeight="1" spans="1:4">
      <c r="A402" s="165" t="s">
        <v>343</v>
      </c>
      <c r="B402" s="164"/>
      <c r="C402" s="164"/>
      <c r="D402" s="163"/>
    </row>
    <row r="403" ht="22" customHeight="1" spans="1:4">
      <c r="A403" s="166" t="s">
        <v>344</v>
      </c>
      <c r="B403" s="164"/>
      <c r="C403" s="164"/>
      <c r="D403" s="163"/>
    </row>
    <row r="404" ht="22" customHeight="1" spans="1:4">
      <c r="A404" s="166" t="s">
        <v>345</v>
      </c>
      <c r="B404" s="164"/>
      <c r="C404" s="164"/>
      <c r="D404" s="163"/>
    </row>
    <row r="405" ht="22" customHeight="1" spans="1:4">
      <c r="A405" s="166" t="s">
        <v>346</v>
      </c>
      <c r="B405" s="164"/>
      <c r="C405" s="164"/>
      <c r="D405" s="163"/>
    </row>
    <row r="406" ht="22" customHeight="1" spans="1:4">
      <c r="A406" s="166" t="s">
        <v>347</v>
      </c>
      <c r="B406" s="168">
        <f>SUM(B407:B411)</f>
        <v>0</v>
      </c>
      <c r="C406" s="168">
        <f>SUM(C407:C411)</f>
        <v>0</v>
      </c>
      <c r="D406" s="163"/>
    </row>
    <row r="407" ht="22" customHeight="1" spans="1:4">
      <c r="A407" s="165" t="s">
        <v>339</v>
      </c>
      <c r="B407" s="164"/>
      <c r="C407" s="164"/>
      <c r="D407" s="163"/>
    </row>
    <row r="408" ht="22" customHeight="1" spans="1:4">
      <c r="A408" s="165" t="s">
        <v>348</v>
      </c>
      <c r="B408" s="164"/>
      <c r="C408" s="164"/>
      <c r="D408" s="163"/>
    </row>
    <row r="409" ht="22" customHeight="1" spans="1:4">
      <c r="A409" s="165" t="s">
        <v>349</v>
      </c>
      <c r="B409" s="164"/>
      <c r="C409" s="164"/>
      <c r="D409" s="163"/>
    </row>
    <row r="410" ht="22" customHeight="1" spans="1:4">
      <c r="A410" s="166" t="s">
        <v>350</v>
      </c>
      <c r="B410" s="164"/>
      <c r="C410" s="164"/>
      <c r="D410" s="163"/>
    </row>
    <row r="411" ht="22" customHeight="1" spans="1:4">
      <c r="A411" s="166" t="s">
        <v>351</v>
      </c>
      <c r="B411" s="164"/>
      <c r="C411" s="164"/>
      <c r="D411" s="163"/>
    </row>
    <row r="412" ht="22" customHeight="1" spans="1:4">
      <c r="A412" s="166" t="s">
        <v>352</v>
      </c>
      <c r="B412" s="168">
        <f>SUM(B413:B416)</f>
        <v>977</v>
      </c>
      <c r="C412" s="168">
        <f>SUM(C413:C416)</f>
        <v>300</v>
      </c>
      <c r="D412" s="163"/>
    </row>
    <row r="413" ht="22" customHeight="1" spans="1:4">
      <c r="A413" s="163" t="s">
        <v>339</v>
      </c>
      <c r="B413" s="164"/>
      <c r="C413" s="164"/>
      <c r="D413" s="163"/>
    </row>
    <row r="414" ht="22" customHeight="1" spans="1:4">
      <c r="A414" s="165" t="s">
        <v>353</v>
      </c>
      <c r="B414" s="164">
        <v>565</v>
      </c>
      <c r="C414" s="164">
        <v>210</v>
      </c>
      <c r="D414" s="163"/>
    </row>
    <row r="415" ht="22" customHeight="1" spans="1:4">
      <c r="A415" s="165" t="s">
        <v>354</v>
      </c>
      <c r="B415" s="164"/>
      <c r="C415" s="164"/>
      <c r="D415" s="163"/>
    </row>
    <row r="416" ht="22" customHeight="1" spans="1:4">
      <c r="A416" s="166" t="s">
        <v>355</v>
      </c>
      <c r="B416" s="164">
        <v>412</v>
      </c>
      <c r="C416" s="164">
        <v>90</v>
      </c>
      <c r="D416" s="163"/>
    </row>
    <row r="417" ht="22" customHeight="1" spans="1:4">
      <c r="A417" s="166" t="s">
        <v>356</v>
      </c>
      <c r="B417" s="168">
        <f>SUM(B418:B421)</f>
        <v>0</v>
      </c>
      <c r="C417" s="168">
        <f>SUM(C418:C421)</f>
        <v>0</v>
      </c>
      <c r="D417" s="163"/>
    </row>
    <row r="418" ht="22" customHeight="1" spans="1:4">
      <c r="A418" s="166" t="s">
        <v>339</v>
      </c>
      <c r="B418" s="164"/>
      <c r="C418" s="164"/>
      <c r="D418" s="163"/>
    </row>
    <row r="419" ht="22" customHeight="1" spans="1:4">
      <c r="A419" s="165" t="s">
        <v>357</v>
      </c>
      <c r="B419" s="164"/>
      <c r="C419" s="164"/>
      <c r="D419" s="163"/>
    </row>
    <row r="420" ht="22" customHeight="1" spans="1:4">
      <c r="A420" s="165" t="s">
        <v>358</v>
      </c>
      <c r="B420" s="164"/>
      <c r="C420" s="164"/>
      <c r="D420" s="163"/>
    </row>
    <row r="421" ht="22" customHeight="1" spans="1:4">
      <c r="A421" s="165" t="s">
        <v>359</v>
      </c>
      <c r="B421" s="164"/>
      <c r="C421" s="164"/>
      <c r="D421" s="163"/>
    </row>
    <row r="422" ht="22" customHeight="1" spans="1:4">
      <c r="A422" s="166" t="s">
        <v>360</v>
      </c>
      <c r="B422" s="168">
        <f>SUM(B423:B426)</f>
        <v>0</v>
      </c>
      <c r="C422" s="168">
        <f>SUM(C423:C426)</f>
        <v>0</v>
      </c>
      <c r="D422" s="163"/>
    </row>
    <row r="423" ht="22" customHeight="1" spans="1:4">
      <c r="A423" s="166" t="s">
        <v>361</v>
      </c>
      <c r="B423" s="164"/>
      <c r="C423" s="164"/>
      <c r="D423" s="163"/>
    </row>
    <row r="424" ht="22" customHeight="1" spans="1:4">
      <c r="A424" s="166" t="s">
        <v>362</v>
      </c>
      <c r="B424" s="164"/>
      <c r="C424" s="164"/>
      <c r="D424" s="163"/>
    </row>
    <row r="425" ht="22" customHeight="1" spans="1:4">
      <c r="A425" s="166" t="s">
        <v>363</v>
      </c>
      <c r="B425" s="164"/>
      <c r="C425" s="164"/>
      <c r="D425" s="163"/>
    </row>
    <row r="426" ht="22" customHeight="1" spans="1:4">
      <c r="A426" s="166" t="s">
        <v>364</v>
      </c>
      <c r="B426" s="164"/>
      <c r="C426" s="164"/>
      <c r="D426" s="163"/>
    </row>
    <row r="427" ht="22" customHeight="1" spans="1:4">
      <c r="A427" s="165" t="s">
        <v>365</v>
      </c>
      <c r="B427" s="168">
        <f>SUM(B428:B433)</f>
        <v>155</v>
      </c>
      <c r="C427" s="168">
        <f>SUM(C428:C433)</f>
        <v>119</v>
      </c>
      <c r="D427" s="163"/>
    </row>
    <row r="428" ht="22" customHeight="1" spans="1:4">
      <c r="A428" s="165" t="s">
        <v>339</v>
      </c>
      <c r="B428" s="164">
        <v>70</v>
      </c>
      <c r="C428" s="164">
        <v>62</v>
      </c>
      <c r="D428" s="163"/>
    </row>
    <row r="429" ht="22" customHeight="1" spans="1:4">
      <c r="A429" s="166" t="s">
        <v>366</v>
      </c>
      <c r="B429" s="164">
        <v>4</v>
      </c>
      <c r="C429" s="164">
        <v>4</v>
      </c>
      <c r="D429" s="163"/>
    </row>
    <row r="430" ht="22" customHeight="1" spans="1:4">
      <c r="A430" s="166" t="s">
        <v>367</v>
      </c>
      <c r="B430" s="164"/>
      <c r="C430" s="164"/>
      <c r="D430" s="163"/>
    </row>
    <row r="431" ht="22" customHeight="1" spans="1:4">
      <c r="A431" s="166" t="s">
        <v>368</v>
      </c>
      <c r="B431" s="164"/>
      <c r="C431" s="164"/>
      <c r="D431" s="163"/>
    </row>
    <row r="432" ht="22" customHeight="1" spans="1:4">
      <c r="A432" s="165" t="s">
        <v>369</v>
      </c>
      <c r="B432" s="164"/>
      <c r="C432" s="164"/>
      <c r="D432" s="163"/>
    </row>
    <row r="433" ht="22" customHeight="1" spans="1:4">
      <c r="A433" s="165" t="s">
        <v>370</v>
      </c>
      <c r="B433" s="164">
        <v>81</v>
      </c>
      <c r="C433" s="164">
        <v>53</v>
      </c>
      <c r="D433" s="163"/>
    </row>
    <row r="434" ht="22" customHeight="1" spans="1:4">
      <c r="A434" s="165" t="s">
        <v>371</v>
      </c>
      <c r="B434" s="168">
        <f>SUM(B435:B437)</f>
        <v>0</v>
      </c>
      <c r="C434" s="168">
        <f>SUM(C435:C437)</f>
        <v>0</v>
      </c>
      <c r="D434" s="163"/>
    </row>
    <row r="435" ht="22" customHeight="1" spans="1:4">
      <c r="A435" s="166" t="s">
        <v>372</v>
      </c>
      <c r="B435" s="164"/>
      <c r="C435" s="164"/>
      <c r="D435" s="163"/>
    </row>
    <row r="436" ht="22" customHeight="1" spans="1:4">
      <c r="A436" s="166" t="s">
        <v>373</v>
      </c>
      <c r="B436" s="164"/>
      <c r="C436" s="164"/>
      <c r="D436" s="163"/>
    </row>
    <row r="437" ht="22" customHeight="1" spans="1:4">
      <c r="A437" s="166" t="s">
        <v>374</v>
      </c>
      <c r="B437" s="164"/>
      <c r="C437" s="164"/>
      <c r="D437" s="163"/>
    </row>
    <row r="438" ht="22" customHeight="1" spans="1:4">
      <c r="A438" s="163" t="s">
        <v>375</v>
      </c>
      <c r="B438" s="168">
        <f>SUM(B439:B441)</f>
        <v>0</v>
      </c>
      <c r="C438" s="168">
        <f>SUM(C439:C441)</f>
        <v>0</v>
      </c>
      <c r="D438" s="163"/>
    </row>
    <row r="439" ht="22" customHeight="1" spans="1:4">
      <c r="A439" s="166" t="s">
        <v>376</v>
      </c>
      <c r="B439" s="164"/>
      <c r="C439" s="164"/>
      <c r="D439" s="163"/>
    </row>
    <row r="440" ht="22" customHeight="1" spans="1:4">
      <c r="A440" s="166" t="s">
        <v>377</v>
      </c>
      <c r="B440" s="164"/>
      <c r="C440" s="164"/>
      <c r="D440" s="163"/>
    </row>
    <row r="441" ht="22" customHeight="1" spans="1:4">
      <c r="A441" s="166" t="s">
        <v>378</v>
      </c>
      <c r="B441" s="164"/>
      <c r="C441" s="164"/>
      <c r="D441" s="163"/>
    </row>
    <row r="442" ht="22" customHeight="1" spans="1:4">
      <c r="A442" s="165" t="s">
        <v>379</v>
      </c>
      <c r="B442" s="168">
        <f>SUM(B443:B446)</f>
        <v>2972</v>
      </c>
      <c r="C442" s="168">
        <f>SUM(C443:C446)</f>
        <v>831</v>
      </c>
      <c r="D442" s="163"/>
    </row>
    <row r="443" ht="22" customHeight="1" spans="1:4">
      <c r="A443" s="165" t="s">
        <v>380</v>
      </c>
      <c r="B443" s="164">
        <v>70</v>
      </c>
      <c r="C443" s="164">
        <v>200</v>
      </c>
      <c r="D443" s="163"/>
    </row>
    <row r="444" ht="22" customHeight="1" spans="1:4">
      <c r="A444" s="166" t="s">
        <v>381</v>
      </c>
      <c r="B444" s="164"/>
      <c r="C444" s="164"/>
      <c r="D444" s="163"/>
    </row>
    <row r="445" ht="22" customHeight="1" spans="1:4">
      <c r="A445" s="166" t="s">
        <v>382</v>
      </c>
      <c r="B445" s="164"/>
      <c r="C445" s="164"/>
      <c r="D445" s="163"/>
    </row>
    <row r="446" ht="22" customHeight="1" spans="1:4">
      <c r="A446" s="166" t="s">
        <v>383</v>
      </c>
      <c r="B446" s="164">
        <v>2902</v>
      </c>
      <c r="C446" s="164">
        <v>631</v>
      </c>
      <c r="D446" s="163"/>
    </row>
    <row r="447" ht="22" customHeight="1" spans="1:4">
      <c r="A447" s="163" t="s">
        <v>384</v>
      </c>
      <c r="B447" s="164">
        <f>SUM(B448,B464,B472,B483,B492,B500)</f>
        <v>5707</v>
      </c>
      <c r="C447" s="164">
        <f>SUM(C448,C464,C472,C483,C492,C500)</f>
        <v>3650</v>
      </c>
      <c r="D447" s="163"/>
    </row>
    <row r="448" ht="22" customHeight="1" spans="1:4">
      <c r="A448" s="163" t="s">
        <v>385</v>
      </c>
      <c r="B448" s="168">
        <v>2619</v>
      </c>
      <c r="C448" s="168">
        <f>SUM(C449:C463)</f>
        <v>2606</v>
      </c>
      <c r="D448" s="163"/>
    </row>
    <row r="449" ht="22" customHeight="1" spans="1:4">
      <c r="A449" s="163" t="s">
        <v>93</v>
      </c>
      <c r="B449" s="164">
        <v>279</v>
      </c>
      <c r="C449" s="164">
        <v>311</v>
      </c>
      <c r="D449" s="163"/>
    </row>
    <row r="450" ht="22" customHeight="1" spans="1:4">
      <c r="A450" s="163" t="s">
        <v>94</v>
      </c>
      <c r="B450" s="164"/>
      <c r="C450" s="164"/>
      <c r="D450" s="163"/>
    </row>
    <row r="451" ht="22" customHeight="1" spans="1:4">
      <c r="A451" s="163" t="s">
        <v>95</v>
      </c>
      <c r="B451" s="164"/>
      <c r="C451" s="164"/>
      <c r="D451" s="163"/>
    </row>
    <row r="452" ht="22" customHeight="1" spans="1:4">
      <c r="A452" s="163" t="s">
        <v>386</v>
      </c>
      <c r="B452" s="164">
        <v>56</v>
      </c>
      <c r="C452" s="164">
        <v>63</v>
      </c>
      <c r="D452" s="163"/>
    </row>
    <row r="453" ht="22" customHeight="1" spans="1:4">
      <c r="A453" s="163" t="s">
        <v>387</v>
      </c>
      <c r="B453" s="164"/>
      <c r="C453" s="164"/>
      <c r="D453" s="163"/>
    </row>
    <row r="454" ht="22" customHeight="1" spans="1:4">
      <c r="A454" s="163" t="s">
        <v>388</v>
      </c>
      <c r="B454" s="164"/>
      <c r="C454" s="164"/>
      <c r="D454" s="163"/>
    </row>
    <row r="455" ht="22" customHeight="1" spans="1:4">
      <c r="A455" s="163" t="s">
        <v>389</v>
      </c>
      <c r="B455" s="164"/>
      <c r="C455" s="164"/>
      <c r="D455" s="163"/>
    </row>
    <row r="456" ht="22" customHeight="1" spans="1:4">
      <c r="A456" s="163" t="s">
        <v>390</v>
      </c>
      <c r="B456" s="164">
        <v>257</v>
      </c>
      <c r="C456" s="164"/>
      <c r="D456" s="163"/>
    </row>
    <row r="457" ht="22" customHeight="1" spans="1:4">
      <c r="A457" s="163" t="s">
        <v>391</v>
      </c>
      <c r="B457" s="164">
        <v>84</v>
      </c>
      <c r="C457" s="164">
        <v>111</v>
      </c>
      <c r="D457" s="163"/>
    </row>
    <row r="458" ht="22" customHeight="1" spans="1:4">
      <c r="A458" s="163" t="s">
        <v>392</v>
      </c>
      <c r="B458" s="164"/>
      <c r="C458" s="164"/>
      <c r="D458" s="163"/>
    </row>
    <row r="459" ht="22" customHeight="1" spans="1:4">
      <c r="A459" s="163" t="s">
        <v>393</v>
      </c>
      <c r="B459" s="164">
        <v>7</v>
      </c>
      <c r="C459" s="164"/>
      <c r="D459" s="163"/>
    </row>
    <row r="460" ht="22" customHeight="1" spans="1:4">
      <c r="A460" s="163" t="s">
        <v>394</v>
      </c>
      <c r="B460" s="164">
        <v>217</v>
      </c>
      <c r="C460" s="164">
        <v>338</v>
      </c>
      <c r="D460" s="163"/>
    </row>
    <row r="461" ht="22" customHeight="1" spans="1:4">
      <c r="A461" s="163" t="s">
        <v>395</v>
      </c>
      <c r="B461" s="164">
        <v>16</v>
      </c>
      <c r="C461" s="164"/>
      <c r="D461" s="163"/>
    </row>
    <row r="462" ht="22" customHeight="1" spans="1:4">
      <c r="A462" s="163" t="s">
        <v>396</v>
      </c>
      <c r="B462" s="164">
        <v>23</v>
      </c>
      <c r="C462" s="164"/>
      <c r="D462" s="163"/>
    </row>
    <row r="463" ht="22" customHeight="1" spans="1:4">
      <c r="A463" s="163" t="s">
        <v>397</v>
      </c>
      <c r="B463" s="164">
        <v>1680</v>
      </c>
      <c r="C463" s="164">
        <v>1783</v>
      </c>
      <c r="D463" s="163"/>
    </row>
    <row r="464" ht="22" customHeight="1" spans="1:4">
      <c r="A464" s="163" t="s">
        <v>398</v>
      </c>
      <c r="B464" s="168">
        <f>SUM(B465:B471)</f>
        <v>293</v>
      </c>
      <c r="C464" s="168">
        <f>SUM(C465:C471)</f>
        <v>20</v>
      </c>
      <c r="D464" s="163"/>
    </row>
    <row r="465" ht="22" customHeight="1" spans="1:4">
      <c r="A465" s="163" t="s">
        <v>93</v>
      </c>
      <c r="B465" s="164">
        <v>75</v>
      </c>
      <c r="C465" s="164"/>
      <c r="D465" s="163"/>
    </row>
    <row r="466" ht="22" customHeight="1" spans="1:4">
      <c r="A466" s="163" t="s">
        <v>94</v>
      </c>
      <c r="B466" s="164"/>
      <c r="C466" s="164"/>
      <c r="D466" s="163"/>
    </row>
    <row r="467" ht="22" customHeight="1" spans="1:4">
      <c r="A467" s="163" t="s">
        <v>95</v>
      </c>
      <c r="B467" s="164"/>
      <c r="C467" s="164"/>
      <c r="D467" s="163"/>
    </row>
    <row r="468" ht="22" customHeight="1" spans="1:4">
      <c r="A468" s="163" t="s">
        <v>399</v>
      </c>
      <c r="B468" s="164">
        <v>203</v>
      </c>
      <c r="C468" s="164">
        <v>20</v>
      </c>
      <c r="D468" s="163"/>
    </row>
    <row r="469" ht="22" customHeight="1" spans="1:4">
      <c r="A469" s="163" t="s">
        <v>400</v>
      </c>
      <c r="B469" s="164"/>
      <c r="C469" s="164"/>
      <c r="D469" s="163"/>
    </row>
    <row r="470" ht="22" customHeight="1" spans="1:4">
      <c r="A470" s="163" t="s">
        <v>401</v>
      </c>
      <c r="B470" s="164"/>
      <c r="C470" s="164"/>
      <c r="D470" s="163"/>
    </row>
    <row r="471" ht="22" customHeight="1" spans="1:4">
      <c r="A471" s="163" t="s">
        <v>402</v>
      </c>
      <c r="B471" s="164">
        <v>15</v>
      </c>
      <c r="C471" s="164"/>
      <c r="D471" s="163"/>
    </row>
    <row r="472" ht="22" customHeight="1" spans="1:4">
      <c r="A472" s="163" t="s">
        <v>403</v>
      </c>
      <c r="B472" s="168">
        <f>SUM(B473:B482)</f>
        <v>138</v>
      </c>
      <c r="C472" s="168">
        <f>SUM(C473:C482)</f>
        <v>66</v>
      </c>
      <c r="D472" s="163"/>
    </row>
    <row r="473" ht="22" customHeight="1" spans="1:4">
      <c r="A473" s="163" t="s">
        <v>93</v>
      </c>
      <c r="B473" s="164">
        <v>21</v>
      </c>
      <c r="C473" s="164">
        <v>30</v>
      </c>
      <c r="D473" s="163"/>
    </row>
    <row r="474" ht="22" customHeight="1" spans="1:4">
      <c r="A474" s="163" t="s">
        <v>94</v>
      </c>
      <c r="B474" s="164"/>
      <c r="C474" s="164"/>
      <c r="D474" s="163"/>
    </row>
    <row r="475" ht="22" customHeight="1" spans="1:4">
      <c r="A475" s="163" t="s">
        <v>95</v>
      </c>
      <c r="B475" s="164"/>
      <c r="C475" s="164"/>
      <c r="D475" s="163"/>
    </row>
    <row r="476" ht="22" customHeight="1" spans="1:4">
      <c r="A476" s="163" t="s">
        <v>404</v>
      </c>
      <c r="B476" s="164"/>
      <c r="C476" s="164"/>
      <c r="D476" s="163"/>
    </row>
    <row r="477" ht="22" customHeight="1" spans="1:4">
      <c r="A477" s="163" t="s">
        <v>405</v>
      </c>
      <c r="B477" s="164">
        <v>10</v>
      </c>
      <c r="C477" s="164"/>
      <c r="D477" s="163"/>
    </row>
    <row r="478" ht="22" customHeight="1" spans="1:4">
      <c r="A478" s="163" t="s">
        <v>406</v>
      </c>
      <c r="B478" s="164"/>
      <c r="C478" s="164"/>
      <c r="D478" s="163"/>
    </row>
    <row r="479" ht="22" customHeight="1" spans="1:4">
      <c r="A479" s="163" t="s">
        <v>407</v>
      </c>
      <c r="B479" s="164"/>
      <c r="C479" s="164"/>
      <c r="D479" s="163"/>
    </row>
    <row r="480" ht="22" customHeight="1" spans="1:4">
      <c r="A480" s="163" t="s">
        <v>408</v>
      </c>
      <c r="B480" s="164">
        <v>31</v>
      </c>
      <c r="C480" s="164">
        <v>36</v>
      </c>
      <c r="D480" s="163"/>
    </row>
    <row r="481" ht="22" customHeight="1" spans="1:4">
      <c r="A481" s="163" t="s">
        <v>409</v>
      </c>
      <c r="B481" s="164"/>
      <c r="C481" s="164"/>
      <c r="D481" s="163"/>
    </row>
    <row r="482" ht="22" customHeight="1" spans="1:4">
      <c r="A482" s="163" t="s">
        <v>410</v>
      </c>
      <c r="B482" s="164">
        <v>76</v>
      </c>
      <c r="C482" s="164"/>
      <c r="D482" s="163"/>
    </row>
    <row r="483" ht="22" customHeight="1" spans="1:4">
      <c r="A483" s="163" t="s">
        <v>411</v>
      </c>
      <c r="B483" s="168">
        <f>SUM(B484:B491)</f>
        <v>34</v>
      </c>
      <c r="C483" s="168">
        <f>SUM(C484:C491)</f>
        <v>0</v>
      </c>
      <c r="D483" s="163"/>
    </row>
    <row r="484" ht="22" customHeight="1" spans="1:4">
      <c r="A484" s="163" t="s">
        <v>93</v>
      </c>
      <c r="B484" s="164"/>
      <c r="C484" s="164"/>
      <c r="D484" s="163"/>
    </row>
    <row r="485" ht="22" customHeight="1" spans="1:4">
      <c r="A485" s="163" t="s">
        <v>94</v>
      </c>
      <c r="B485" s="164"/>
      <c r="C485" s="164"/>
      <c r="D485" s="163"/>
    </row>
    <row r="486" ht="22" customHeight="1" spans="1:4">
      <c r="A486" s="163" t="s">
        <v>95</v>
      </c>
      <c r="B486" s="164"/>
      <c r="C486" s="164"/>
      <c r="D486" s="163"/>
    </row>
    <row r="487" ht="22" customHeight="1" spans="1:4">
      <c r="A487" s="163" t="s">
        <v>412</v>
      </c>
      <c r="B487" s="164"/>
      <c r="C487" s="164"/>
      <c r="D487" s="163"/>
    </row>
    <row r="488" ht="22" customHeight="1" spans="1:4">
      <c r="A488" s="163" t="s">
        <v>413</v>
      </c>
      <c r="B488" s="164">
        <v>6</v>
      </c>
      <c r="C488" s="164"/>
      <c r="D488" s="163"/>
    </row>
    <row r="489" ht="22" customHeight="1" spans="1:4">
      <c r="A489" s="163" t="s">
        <v>414</v>
      </c>
      <c r="B489" s="164"/>
      <c r="C489" s="164"/>
      <c r="D489" s="163"/>
    </row>
    <row r="490" ht="22" customHeight="1" spans="1:4">
      <c r="A490" s="163" t="s">
        <v>415</v>
      </c>
      <c r="B490" s="164">
        <v>8</v>
      </c>
      <c r="C490" s="164"/>
      <c r="D490" s="163"/>
    </row>
    <row r="491" ht="22" customHeight="1" spans="1:4">
      <c r="A491" s="163" t="s">
        <v>416</v>
      </c>
      <c r="B491" s="164">
        <v>20</v>
      </c>
      <c r="C491" s="164"/>
      <c r="D491" s="163"/>
    </row>
    <row r="492" ht="22" customHeight="1" spans="1:4">
      <c r="A492" s="163" t="s">
        <v>417</v>
      </c>
      <c r="B492" s="168">
        <f>SUM(B493:B499)</f>
        <v>894</v>
      </c>
      <c r="C492" s="168">
        <f>SUM(C493:C499)</f>
        <v>588</v>
      </c>
      <c r="D492" s="163"/>
    </row>
    <row r="493" ht="22" customHeight="1" spans="1:4">
      <c r="A493" s="163" t="s">
        <v>93</v>
      </c>
      <c r="B493" s="164">
        <v>295</v>
      </c>
      <c r="C493" s="164">
        <v>22</v>
      </c>
      <c r="D493" s="163"/>
    </row>
    <row r="494" ht="22" customHeight="1" spans="1:4">
      <c r="A494" s="163" t="s">
        <v>94</v>
      </c>
      <c r="B494" s="164"/>
      <c r="C494" s="164"/>
      <c r="D494" s="163"/>
    </row>
    <row r="495" ht="22" customHeight="1" spans="1:4">
      <c r="A495" s="163" t="s">
        <v>95</v>
      </c>
      <c r="B495" s="164"/>
      <c r="C495" s="164"/>
      <c r="D495" s="163"/>
    </row>
    <row r="496" ht="22" customHeight="1" spans="1:4">
      <c r="A496" s="163" t="s">
        <v>418</v>
      </c>
      <c r="B496" s="164"/>
      <c r="C496" s="164"/>
      <c r="D496" s="163"/>
    </row>
    <row r="497" ht="22" customHeight="1" spans="1:4">
      <c r="A497" s="163" t="s">
        <v>419</v>
      </c>
      <c r="B497" s="164"/>
      <c r="C497" s="164"/>
      <c r="D497" s="163"/>
    </row>
    <row r="498" ht="22" customHeight="1" spans="1:4">
      <c r="A498" s="163" t="s">
        <v>420</v>
      </c>
      <c r="B498" s="164">
        <v>269</v>
      </c>
      <c r="C498" s="164">
        <v>566</v>
      </c>
      <c r="D498" s="163"/>
    </row>
    <row r="499" ht="22" customHeight="1" spans="1:4">
      <c r="A499" s="163" t="s">
        <v>421</v>
      </c>
      <c r="B499" s="164">
        <v>330</v>
      </c>
      <c r="C499" s="164"/>
      <c r="D499" s="163"/>
    </row>
    <row r="500" ht="22" customHeight="1" spans="1:4">
      <c r="A500" s="163" t="s">
        <v>422</v>
      </c>
      <c r="B500" s="168">
        <f>SUM(B501:B503)</f>
        <v>1729</v>
      </c>
      <c r="C500" s="168">
        <f>SUM(C501:C503)</f>
        <v>370</v>
      </c>
      <c r="D500" s="163"/>
    </row>
    <row r="501" ht="22" customHeight="1" spans="1:4">
      <c r="A501" s="163" t="s">
        <v>423</v>
      </c>
      <c r="B501" s="164"/>
      <c r="C501" s="164"/>
      <c r="D501" s="163"/>
    </row>
    <row r="502" ht="22" customHeight="1" spans="1:4">
      <c r="A502" s="163" t="s">
        <v>424</v>
      </c>
      <c r="B502" s="164"/>
      <c r="C502" s="164"/>
      <c r="D502" s="163"/>
    </row>
    <row r="503" ht="22" customHeight="1" spans="1:4">
      <c r="A503" s="163" t="s">
        <v>425</v>
      </c>
      <c r="B503" s="164">
        <v>1729</v>
      </c>
      <c r="C503" s="164">
        <v>370</v>
      </c>
      <c r="D503" s="163"/>
    </row>
    <row r="504" ht="22" customHeight="1" spans="1:4">
      <c r="A504" s="163" t="s">
        <v>426</v>
      </c>
      <c r="B504" s="164">
        <f>SUM(B505,B524,B532,B534,B543,B547,B557,B565,B572,B580,B589,B594,B597,B600,B603,B606,B609,B613,B617,B625,B628)</f>
        <v>36157</v>
      </c>
      <c r="C504" s="164">
        <f>SUM(C505,C524,C532,C534,C543,C547,C557,C565,C572,C580,C589,C594,C597,C600,C603,C606,C609,C613,C617,C625,C628)</f>
        <v>34562</v>
      </c>
      <c r="D504" s="163"/>
    </row>
    <row r="505" ht="22" customHeight="1" spans="1:4">
      <c r="A505" s="163" t="s">
        <v>427</v>
      </c>
      <c r="B505" s="168">
        <f>SUM(B506:B523)</f>
        <v>2387</v>
      </c>
      <c r="C505" s="168">
        <v>1745</v>
      </c>
      <c r="D505" s="163"/>
    </row>
    <row r="506" ht="22" customHeight="1" spans="1:4">
      <c r="A506" s="163" t="s">
        <v>93</v>
      </c>
      <c r="B506" s="164">
        <v>398</v>
      </c>
      <c r="C506" s="164">
        <v>410</v>
      </c>
      <c r="D506" s="163"/>
    </row>
    <row r="507" ht="22" customHeight="1" spans="1:4">
      <c r="A507" s="163" t="s">
        <v>94</v>
      </c>
      <c r="B507" s="164">
        <v>30</v>
      </c>
      <c r="C507" s="164"/>
      <c r="D507" s="163"/>
    </row>
    <row r="508" ht="22" customHeight="1" spans="1:4">
      <c r="A508" s="163" t="s">
        <v>95</v>
      </c>
      <c r="B508" s="164"/>
      <c r="C508" s="164"/>
      <c r="D508" s="163"/>
    </row>
    <row r="509" ht="22" customHeight="1" spans="1:4">
      <c r="A509" s="163" t="s">
        <v>428</v>
      </c>
      <c r="B509" s="164">
        <v>1040</v>
      </c>
      <c r="C509" s="164">
        <v>933</v>
      </c>
      <c r="D509" s="163"/>
    </row>
    <row r="510" ht="22" customHeight="1" spans="1:4">
      <c r="A510" s="163" t="s">
        <v>429</v>
      </c>
      <c r="B510" s="164">
        <v>71</v>
      </c>
      <c r="C510" s="164">
        <v>38</v>
      </c>
      <c r="D510" s="163"/>
    </row>
    <row r="511" ht="22" customHeight="1" spans="1:4">
      <c r="A511" s="163" t="s">
        <v>430</v>
      </c>
      <c r="B511" s="164">
        <v>127</v>
      </c>
      <c r="C511" s="164">
        <v>82</v>
      </c>
      <c r="D511" s="163"/>
    </row>
    <row r="512" ht="22" customHeight="1" spans="1:4">
      <c r="A512" s="163" t="s">
        <v>431</v>
      </c>
      <c r="B512" s="164"/>
      <c r="C512" s="164"/>
      <c r="D512" s="163"/>
    </row>
    <row r="513" ht="22" customHeight="1" spans="1:4">
      <c r="A513" s="163" t="s">
        <v>134</v>
      </c>
      <c r="B513" s="164"/>
      <c r="C513" s="164"/>
      <c r="D513" s="163"/>
    </row>
    <row r="514" ht="22" customHeight="1" spans="1:4">
      <c r="A514" s="163" t="s">
        <v>432</v>
      </c>
      <c r="B514" s="164">
        <v>552</v>
      </c>
      <c r="C514" s="164">
        <v>258</v>
      </c>
      <c r="D514" s="163"/>
    </row>
    <row r="515" ht="22" customHeight="1" spans="1:4">
      <c r="A515" s="163" t="s">
        <v>433</v>
      </c>
      <c r="B515" s="164"/>
      <c r="C515" s="164"/>
      <c r="D515" s="163"/>
    </row>
    <row r="516" ht="22" customHeight="1" spans="1:4">
      <c r="A516" s="163" t="s">
        <v>434</v>
      </c>
      <c r="B516" s="164"/>
      <c r="C516" s="164"/>
      <c r="D516" s="163"/>
    </row>
    <row r="517" ht="22" customHeight="1" spans="1:4">
      <c r="A517" s="163" t="s">
        <v>435</v>
      </c>
      <c r="B517" s="164">
        <v>20</v>
      </c>
      <c r="C517" s="164"/>
      <c r="D517" s="163"/>
    </row>
    <row r="518" ht="22" customHeight="1" spans="1:4">
      <c r="A518" s="163" t="s">
        <v>436</v>
      </c>
      <c r="B518" s="164"/>
      <c r="C518" s="164"/>
      <c r="D518" s="163"/>
    </row>
    <row r="519" ht="22" customHeight="1" spans="1:4">
      <c r="A519" s="163" t="s">
        <v>437</v>
      </c>
      <c r="B519" s="164"/>
      <c r="C519" s="164"/>
      <c r="D519" s="163"/>
    </row>
    <row r="520" ht="22" customHeight="1" spans="1:4">
      <c r="A520" s="163" t="s">
        <v>438</v>
      </c>
      <c r="B520" s="164"/>
      <c r="C520" s="164"/>
      <c r="D520" s="163"/>
    </row>
    <row r="521" ht="22" customHeight="1" spans="1:4">
      <c r="A521" s="163" t="s">
        <v>439</v>
      </c>
      <c r="B521" s="164"/>
      <c r="C521" s="164"/>
      <c r="D521" s="163"/>
    </row>
    <row r="522" ht="22" customHeight="1" spans="1:4">
      <c r="A522" s="163" t="s">
        <v>102</v>
      </c>
      <c r="B522" s="164"/>
      <c r="C522" s="164"/>
      <c r="D522" s="163"/>
    </row>
    <row r="523" ht="22" customHeight="1" spans="1:4">
      <c r="A523" s="163" t="s">
        <v>440</v>
      </c>
      <c r="B523" s="164">
        <v>149</v>
      </c>
      <c r="C523" s="164">
        <v>24</v>
      </c>
      <c r="D523" s="163"/>
    </row>
    <row r="524" ht="22" customHeight="1" spans="1:4">
      <c r="A524" s="163" t="s">
        <v>441</v>
      </c>
      <c r="B524" s="168">
        <f>SUM(B525:B531)</f>
        <v>667</v>
      </c>
      <c r="C524" s="168">
        <f>SUM(C525:C531)</f>
        <v>810</v>
      </c>
      <c r="D524" s="163"/>
    </row>
    <row r="525" ht="22" customHeight="1" spans="1:4">
      <c r="A525" s="163" t="s">
        <v>93</v>
      </c>
      <c r="B525" s="164">
        <v>378</v>
      </c>
      <c r="C525" s="164">
        <v>397</v>
      </c>
      <c r="D525" s="163"/>
    </row>
    <row r="526" ht="22" customHeight="1" spans="1:4">
      <c r="A526" s="163" t="s">
        <v>94</v>
      </c>
      <c r="B526" s="164"/>
      <c r="C526" s="164"/>
      <c r="D526" s="163"/>
    </row>
    <row r="527" ht="22" customHeight="1" spans="1:4">
      <c r="A527" s="163" t="s">
        <v>95</v>
      </c>
      <c r="B527" s="164"/>
      <c r="C527" s="164"/>
      <c r="D527" s="163"/>
    </row>
    <row r="528" ht="22" customHeight="1" spans="1:4">
      <c r="A528" s="163" t="s">
        <v>442</v>
      </c>
      <c r="B528" s="164"/>
      <c r="C528" s="164"/>
      <c r="D528" s="163"/>
    </row>
    <row r="529" ht="22" customHeight="1" spans="1:4">
      <c r="A529" s="163" t="s">
        <v>443</v>
      </c>
      <c r="B529" s="164">
        <v>7</v>
      </c>
      <c r="C529" s="164"/>
      <c r="D529" s="163"/>
    </row>
    <row r="530" ht="22" customHeight="1" spans="1:4">
      <c r="A530" s="163" t="s">
        <v>444</v>
      </c>
      <c r="B530" s="164">
        <v>36</v>
      </c>
      <c r="C530" s="164">
        <v>313</v>
      </c>
      <c r="D530" s="163"/>
    </row>
    <row r="531" ht="22" customHeight="1" spans="1:4">
      <c r="A531" s="163" t="s">
        <v>445</v>
      </c>
      <c r="B531" s="164">
        <v>246</v>
      </c>
      <c r="C531" s="164">
        <v>100</v>
      </c>
      <c r="D531" s="163"/>
    </row>
    <row r="532" ht="22" customHeight="1" spans="1:4">
      <c r="A532" s="163" t="s">
        <v>446</v>
      </c>
      <c r="B532" s="168">
        <f>B533</f>
        <v>0</v>
      </c>
      <c r="C532" s="168">
        <f>C533</f>
        <v>0</v>
      </c>
      <c r="D532" s="163"/>
    </row>
    <row r="533" ht="22" customHeight="1" spans="1:4">
      <c r="A533" s="163" t="s">
        <v>447</v>
      </c>
      <c r="B533" s="164"/>
      <c r="C533" s="164"/>
      <c r="D533" s="163"/>
    </row>
    <row r="534" ht="22" customHeight="1" spans="1:4">
      <c r="A534" s="163" t="s">
        <v>448</v>
      </c>
      <c r="B534" s="168">
        <f>SUM(B535:B542)</f>
        <v>10255</v>
      </c>
      <c r="C534" s="168">
        <f>SUM(C535:C542)</f>
        <v>10950</v>
      </c>
      <c r="D534" s="163"/>
    </row>
    <row r="535" ht="22" customHeight="1" spans="1:4">
      <c r="A535" s="163" t="s">
        <v>449</v>
      </c>
      <c r="B535" s="164">
        <v>46</v>
      </c>
      <c r="C535" s="164"/>
      <c r="D535" s="163"/>
    </row>
    <row r="536" ht="22" customHeight="1" spans="1:4">
      <c r="A536" s="163" t="s">
        <v>450</v>
      </c>
      <c r="B536" s="164"/>
      <c r="C536" s="164"/>
      <c r="D536" s="163"/>
    </row>
    <row r="537" ht="22" customHeight="1" spans="1:4">
      <c r="A537" s="163" t="s">
        <v>451</v>
      </c>
      <c r="B537" s="164"/>
      <c r="C537" s="164"/>
      <c r="D537" s="163"/>
    </row>
    <row r="538" ht="22" customHeight="1" spans="1:4">
      <c r="A538" s="163" t="s">
        <v>452</v>
      </c>
      <c r="B538" s="164">
        <v>6619</v>
      </c>
      <c r="C538" s="164">
        <v>7877</v>
      </c>
      <c r="D538" s="163"/>
    </row>
    <row r="539" ht="22" customHeight="1" spans="1:4">
      <c r="A539" s="163" t="s">
        <v>453</v>
      </c>
      <c r="B539" s="164"/>
      <c r="C539" s="164">
        <v>3073</v>
      </c>
      <c r="D539" s="163"/>
    </row>
    <row r="540" ht="22" customHeight="1" spans="1:4">
      <c r="A540" s="163" t="s">
        <v>454</v>
      </c>
      <c r="B540" s="164">
        <v>2589</v>
      </c>
      <c r="C540" s="164"/>
      <c r="D540" s="163"/>
    </row>
    <row r="541" ht="22" customHeight="1" spans="1:4">
      <c r="A541" s="163" t="s">
        <v>455</v>
      </c>
      <c r="B541" s="164"/>
      <c r="C541" s="164"/>
      <c r="D541" s="163"/>
    </row>
    <row r="542" ht="22" customHeight="1" spans="1:4">
      <c r="A542" s="163" t="s">
        <v>456</v>
      </c>
      <c r="B542" s="164">
        <v>1001</v>
      </c>
      <c r="C542" s="164"/>
      <c r="D542" s="163"/>
    </row>
    <row r="543" ht="22" customHeight="1" spans="1:4">
      <c r="A543" s="163" t="s">
        <v>457</v>
      </c>
      <c r="B543" s="168">
        <f>SUM(B544:B546)</f>
        <v>0</v>
      </c>
      <c r="C543" s="168">
        <f>SUM(C544:C546)</f>
        <v>0</v>
      </c>
      <c r="D543" s="163"/>
    </row>
    <row r="544" ht="22" customHeight="1" spans="1:4">
      <c r="A544" s="163" t="s">
        <v>458</v>
      </c>
      <c r="B544" s="164"/>
      <c r="C544" s="164"/>
      <c r="D544" s="163"/>
    </row>
    <row r="545" ht="22" customHeight="1" spans="1:4">
      <c r="A545" s="163" t="s">
        <v>459</v>
      </c>
      <c r="B545" s="164"/>
      <c r="C545" s="164"/>
      <c r="D545" s="163"/>
    </row>
    <row r="546" ht="22" customHeight="1" spans="1:4">
      <c r="A546" s="163" t="s">
        <v>460</v>
      </c>
      <c r="B546" s="164"/>
      <c r="C546" s="164"/>
      <c r="D546" s="163"/>
    </row>
    <row r="547" ht="22" customHeight="1" spans="1:4">
      <c r="A547" s="163" t="s">
        <v>461</v>
      </c>
      <c r="B547" s="168">
        <f>SUM(B548:B556)</f>
        <v>2312</v>
      </c>
      <c r="C547" s="168">
        <f>SUM(C548:C556)</f>
        <v>1697</v>
      </c>
      <c r="D547" s="163"/>
    </row>
    <row r="548" ht="22" customHeight="1" spans="1:4">
      <c r="A548" s="163" t="s">
        <v>462</v>
      </c>
      <c r="B548" s="164">
        <v>46</v>
      </c>
      <c r="C548" s="164"/>
      <c r="D548" s="163"/>
    </row>
    <row r="549" ht="22" customHeight="1" spans="1:4">
      <c r="A549" s="163" t="s">
        <v>463</v>
      </c>
      <c r="B549" s="164"/>
      <c r="C549" s="164"/>
      <c r="D549" s="163"/>
    </row>
    <row r="550" ht="22" customHeight="1" spans="1:4">
      <c r="A550" s="163" t="s">
        <v>464</v>
      </c>
      <c r="B550" s="164"/>
      <c r="C550" s="164"/>
      <c r="D550" s="163"/>
    </row>
    <row r="551" ht="22" customHeight="1" spans="1:4">
      <c r="A551" s="163" t="s">
        <v>465</v>
      </c>
      <c r="B551" s="164">
        <v>12</v>
      </c>
      <c r="C551" s="164"/>
      <c r="D551" s="163"/>
    </row>
    <row r="552" ht="22" customHeight="1" spans="1:4">
      <c r="A552" s="163" t="s">
        <v>466</v>
      </c>
      <c r="B552" s="164"/>
      <c r="C552" s="164"/>
      <c r="D552" s="163"/>
    </row>
    <row r="553" ht="22" customHeight="1" spans="1:4">
      <c r="A553" s="163" t="s">
        <v>467</v>
      </c>
      <c r="B553" s="164"/>
      <c r="C553" s="164"/>
      <c r="D553" s="163"/>
    </row>
    <row r="554" ht="22" customHeight="1" spans="1:4">
      <c r="A554" s="163" t="s">
        <v>468</v>
      </c>
      <c r="B554" s="164"/>
      <c r="C554" s="164"/>
      <c r="D554" s="163"/>
    </row>
    <row r="555" ht="22" customHeight="1" spans="1:4">
      <c r="A555" s="163" t="s">
        <v>469</v>
      </c>
      <c r="B555" s="164"/>
      <c r="C555" s="164"/>
      <c r="D555" s="163"/>
    </row>
    <row r="556" ht="22" customHeight="1" spans="1:4">
      <c r="A556" s="163" t="s">
        <v>470</v>
      </c>
      <c r="B556" s="164">
        <v>2254</v>
      </c>
      <c r="C556" s="164">
        <v>1697</v>
      </c>
      <c r="D556" s="163"/>
    </row>
    <row r="557" ht="22" customHeight="1" spans="1:4">
      <c r="A557" s="163" t="s">
        <v>471</v>
      </c>
      <c r="B557" s="168">
        <f>SUM(B558:B564)</f>
        <v>2625</v>
      </c>
      <c r="C557" s="168">
        <f>SUM(C558:C564)</f>
        <v>2601</v>
      </c>
      <c r="D557" s="163"/>
    </row>
    <row r="558" ht="22" customHeight="1" spans="1:4">
      <c r="A558" s="163" t="s">
        <v>472</v>
      </c>
      <c r="B558" s="164">
        <v>804</v>
      </c>
      <c r="C558" s="164">
        <v>1000</v>
      </c>
      <c r="D558" s="163"/>
    </row>
    <row r="559" ht="22" customHeight="1" spans="1:4">
      <c r="A559" s="163" t="s">
        <v>473</v>
      </c>
      <c r="B559" s="164">
        <v>20</v>
      </c>
      <c r="C559" s="164"/>
      <c r="D559" s="163"/>
    </row>
    <row r="560" ht="22" customHeight="1" spans="1:4">
      <c r="A560" s="163" t="s">
        <v>474</v>
      </c>
      <c r="B560" s="164">
        <v>32</v>
      </c>
      <c r="C560" s="164"/>
      <c r="D560" s="163"/>
    </row>
    <row r="561" ht="22" customHeight="1" spans="1:4">
      <c r="A561" s="163" t="s">
        <v>475</v>
      </c>
      <c r="B561" s="164">
        <v>10</v>
      </c>
      <c r="C561" s="164"/>
      <c r="D561" s="163"/>
    </row>
    <row r="562" ht="22" customHeight="1" spans="1:4">
      <c r="A562" s="163" t="s">
        <v>476</v>
      </c>
      <c r="B562" s="164"/>
      <c r="C562" s="164"/>
      <c r="D562" s="163"/>
    </row>
    <row r="563" ht="22" customHeight="1" spans="1:4">
      <c r="A563" s="163" t="s">
        <v>477</v>
      </c>
      <c r="B563" s="164"/>
      <c r="C563" s="164"/>
      <c r="D563" s="163"/>
    </row>
    <row r="564" ht="22" customHeight="1" spans="1:4">
      <c r="A564" s="163" t="s">
        <v>478</v>
      </c>
      <c r="B564" s="164">
        <v>1759</v>
      </c>
      <c r="C564" s="164">
        <v>1601</v>
      </c>
      <c r="D564" s="163"/>
    </row>
    <row r="565" ht="22" customHeight="1" spans="1:4">
      <c r="A565" s="163" t="s">
        <v>479</v>
      </c>
      <c r="B565" s="168">
        <f>SUM(B566:B571)</f>
        <v>600</v>
      </c>
      <c r="C565" s="168">
        <f>SUM(C566:C571)</f>
        <v>469</v>
      </c>
      <c r="D565" s="163"/>
    </row>
    <row r="566" ht="22" customHeight="1" spans="1:4">
      <c r="A566" s="163" t="s">
        <v>480</v>
      </c>
      <c r="B566" s="164">
        <v>365</v>
      </c>
      <c r="C566" s="164">
        <v>389</v>
      </c>
      <c r="D566" s="163"/>
    </row>
    <row r="567" ht="22" customHeight="1" spans="1:4">
      <c r="A567" s="163" t="s">
        <v>481</v>
      </c>
      <c r="B567" s="164">
        <v>2</v>
      </c>
      <c r="C567" s="164"/>
      <c r="D567" s="163"/>
    </row>
    <row r="568" ht="22" customHeight="1" spans="1:4">
      <c r="A568" s="163" t="s">
        <v>482</v>
      </c>
      <c r="B568" s="164">
        <v>9</v>
      </c>
      <c r="C568" s="164"/>
      <c r="D568" s="163"/>
    </row>
    <row r="569" ht="22" customHeight="1" spans="1:4">
      <c r="A569" s="163" t="s">
        <v>483</v>
      </c>
      <c r="B569" s="164"/>
      <c r="C569" s="164"/>
      <c r="D569" s="163"/>
    </row>
    <row r="570" ht="22" customHeight="1" spans="1:4">
      <c r="A570" s="163" t="s">
        <v>484</v>
      </c>
      <c r="B570" s="164">
        <v>42</v>
      </c>
      <c r="C570" s="164"/>
      <c r="D570" s="163"/>
    </row>
    <row r="571" ht="22" customHeight="1" spans="1:4">
      <c r="A571" s="163" t="s">
        <v>485</v>
      </c>
      <c r="B571" s="164">
        <v>182</v>
      </c>
      <c r="C571" s="164">
        <v>80</v>
      </c>
      <c r="D571" s="163"/>
    </row>
    <row r="572" ht="22" customHeight="1" spans="1:4">
      <c r="A572" s="163" t="s">
        <v>486</v>
      </c>
      <c r="B572" s="168">
        <f>SUM(B573:B579)</f>
        <v>486</v>
      </c>
      <c r="C572" s="168">
        <v>618</v>
      </c>
      <c r="D572" s="163"/>
    </row>
    <row r="573" ht="22" customHeight="1" spans="1:4">
      <c r="A573" s="163" t="s">
        <v>487</v>
      </c>
      <c r="B573" s="164">
        <v>23</v>
      </c>
      <c r="C573" s="164"/>
      <c r="D573" s="163"/>
    </row>
    <row r="574" ht="22" customHeight="1" spans="1:4">
      <c r="A574" s="163" t="s">
        <v>488</v>
      </c>
      <c r="B574" s="164">
        <v>299</v>
      </c>
      <c r="C574" s="164">
        <v>296</v>
      </c>
      <c r="D574" s="163"/>
    </row>
    <row r="575" ht="22" customHeight="1" spans="1:4">
      <c r="A575" s="163" t="s">
        <v>489</v>
      </c>
      <c r="B575" s="164"/>
      <c r="C575" s="164"/>
      <c r="D575" s="163"/>
    </row>
    <row r="576" ht="22" customHeight="1" spans="1:4">
      <c r="A576" s="163" t="s">
        <v>490</v>
      </c>
      <c r="B576" s="164">
        <v>125</v>
      </c>
      <c r="C576" s="164">
        <v>121</v>
      </c>
      <c r="D576" s="163"/>
    </row>
    <row r="577" ht="22" customHeight="1" spans="1:4">
      <c r="A577" s="163" t="s">
        <v>491</v>
      </c>
      <c r="B577" s="164"/>
      <c r="C577" s="164"/>
      <c r="D577" s="163"/>
    </row>
    <row r="578" ht="22" customHeight="1" spans="1:4">
      <c r="A578" s="163" t="s">
        <v>492</v>
      </c>
      <c r="B578" s="164">
        <v>10</v>
      </c>
      <c r="C578" s="164"/>
      <c r="D578" s="163"/>
    </row>
    <row r="579" ht="22" customHeight="1" spans="1:4">
      <c r="A579" s="163" t="s">
        <v>493</v>
      </c>
      <c r="B579" s="164">
        <v>29</v>
      </c>
      <c r="C579" s="164">
        <v>36</v>
      </c>
      <c r="D579" s="163"/>
    </row>
    <row r="580" ht="22" customHeight="1" spans="1:4">
      <c r="A580" s="163" t="s">
        <v>494</v>
      </c>
      <c r="B580" s="168">
        <f>SUM(B581:B588)</f>
        <v>1353</v>
      </c>
      <c r="C580" s="168">
        <f>SUM(C581:C588)</f>
        <v>1158</v>
      </c>
      <c r="D580" s="163"/>
    </row>
    <row r="581" ht="22" customHeight="1" spans="1:4">
      <c r="A581" s="163" t="s">
        <v>93</v>
      </c>
      <c r="B581" s="164">
        <v>80</v>
      </c>
      <c r="C581" s="164">
        <v>79</v>
      </c>
      <c r="D581" s="163"/>
    </row>
    <row r="582" ht="22" customHeight="1" spans="1:4">
      <c r="A582" s="163" t="s">
        <v>94</v>
      </c>
      <c r="B582" s="164"/>
      <c r="C582" s="164"/>
      <c r="D582" s="163"/>
    </row>
    <row r="583" ht="22" customHeight="1" spans="1:4">
      <c r="A583" s="163" t="s">
        <v>95</v>
      </c>
      <c r="B583" s="164"/>
      <c r="C583" s="164"/>
      <c r="D583" s="163"/>
    </row>
    <row r="584" ht="22" customHeight="1" spans="1:4">
      <c r="A584" s="163" t="s">
        <v>495</v>
      </c>
      <c r="B584" s="164">
        <v>14</v>
      </c>
      <c r="C584" s="164">
        <v>26</v>
      </c>
      <c r="D584" s="163"/>
    </row>
    <row r="585" ht="22" customHeight="1" spans="1:4">
      <c r="A585" s="163" t="s">
        <v>496</v>
      </c>
      <c r="B585" s="164">
        <v>56</v>
      </c>
      <c r="C585" s="164">
        <v>19</v>
      </c>
      <c r="D585" s="163"/>
    </row>
    <row r="586" ht="22" customHeight="1" spans="1:4">
      <c r="A586" s="163" t="s">
        <v>497</v>
      </c>
      <c r="B586" s="164"/>
      <c r="C586" s="164"/>
      <c r="D586" s="163"/>
    </row>
    <row r="587" ht="22" customHeight="1" spans="1:4">
      <c r="A587" s="163" t="s">
        <v>498</v>
      </c>
      <c r="B587" s="164">
        <v>354</v>
      </c>
      <c r="C587" s="164">
        <v>287</v>
      </c>
      <c r="D587" s="163"/>
    </row>
    <row r="588" ht="22" customHeight="1" spans="1:4">
      <c r="A588" s="163" t="s">
        <v>499</v>
      </c>
      <c r="B588" s="164">
        <v>849</v>
      </c>
      <c r="C588" s="164">
        <v>747</v>
      </c>
      <c r="D588" s="163"/>
    </row>
    <row r="589" ht="22" customHeight="1" spans="1:4">
      <c r="A589" s="163" t="s">
        <v>500</v>
      </c>
      <c r="B589" s="168">
        <f>SUM(B590:B593)</f>
        <v>0</v>
      </c>
      <c r="C589" s="168">
        <f>SUM(C590:C593)</f>
        <v>0</v>
      </c>
      <c r="D589" s="163"/>
    </row>
    <row r="590" ht="22" customHeight="1" spans="1:4">
      <c r="A590" s="163" t="s">
        <v>93</v>
      </c>
      <c r="B590" s="164"/>
      <c r="C590" s="164"/>
      <c r="D590" s="163"/>
    </row>
    <row r="591" ht="22" customHeight="1" spans="1:4">
      <c r="A591" s="163" t="s">
        <v>94</v>
      </c>
      <c r="B591" s="164"/>
      <c r="C591" s="164"/>
      <c r="D591" s="163"/>
    </row>
    <row r="592" ht="22" customHeight="1" spans="1:4">
      <c r="A592" s="163" t="s">
        <v>95</v>
      </c>
      <c r="B592" s="164"/>
      <c r="C592" s="164"/>
      <c r="D592" s="163"/>
    </row>
    <row r="593" ht="22" customHeight="1" spans="1:4">
      <c r="A593" s="163" t="s">
        <v>501</v>
      </c>
      <c r="B593" s="164"/>
      <c r="C593" s="164"/>
      <c r="D593" s="163"/>
    </row>
    <row r="594" ht="22" customHeight="1" spans="1:4">
      <c r="A594" s="163" t="s">
        <v>502</v>
      </c>
      <c r="B594" s="168">
        <f>SUM(B595:B596)</f>
        <v>7448</v>
      </c>
      <c r="C594" s="168">
        <f>SUM(C595:C596)</f>
        <v>7255</v>
      </c>
      <c r="D594" s="163"/>
    </row>
    <row r="595" ht="22" customHeight="1" spans="1:4">
      <c r="A595" s="163" t="s">
        <v>503</v>
      </c>
      <c r="B595" s="164">
        <v>7448</v>
      </c>
      <c r="C595" s="164">
        <v>7255</v>
      </c>
      <c r="D595" s="163"/>
    </row>
    <row r="596" ht="22" customHeight="1" spans="1:4">
      <c r="A596" s="163" t="s">
        <v>504</v>
      </c>
      <c r="B596" s="164"/>
      <c r="C596" s="164"/>
      <c r="D596" s="163"/>
    </row>
    <row r="597" ht="22" customHeight="1" spans="1:4">
      <c r="A597" s="163" t="s">
        <v>505</v>
      </c>
      <c r="B597" s="168">
        <f>SUM(B598:B599)</f>
        <v>200</v>
      </c>
      <c r="C597" s="168">
        <f>SUM(C598:C599)</f>
        <v>200</v>
      </c>
      <c r="D597" s="163"/>
    </row>
    <row r="598" ht="22" customHeight="1" spans="1:4">
      <c r="A598" s="163" t="s">
        <v>506</v>
      </c>
      <c r="B598" s="164">
        <v>200</v>
      </c>
      <c r="C598" s="164">
        <v>200</v>
      </c>
      <c r="D598" s="163"/>
    </row>
    <row r="599" ht="22" customHeight="1" spans="1:4">
      <c r="A599" s="163" t="s">
        <v>507</v>
      </c>
      <c r="B599" s="164"/>
      <c r="C599" s="164"/>
      <c r="D599" s="163"/>
    </row>
    <row r="600" ht="22" customHeight="1" spans="1:4">
      <c r="A600" s="163" t="s">
        <v>508</v>
      </c>
      <c r="B600" s="168">
        <f>SUM(B601:B602)</f>
        <v>30</v>
      </c>
      <c r="C600" s="168">
        <f>SUM(C601:C602)</f>
        <v>0</v>
      </c>
      <c r="D600" s="163"/>
    </row>
    <row r="601" ht="22" customHeight="1" spans="1:4">
      <c r="A601" s="163" t="s">
        <v>509</v>
      </c>
      <c r="B601" s="164"/>
      <c r="C601" s="164"/>
      <c r="D601" s="163"/>
    </row>
    <row r="602" ht="22" customHeight="1" spans="1:4">
      <c r="A602" s="163" t="s">
        <v>510</v>
      </c>
      <c r="B602" s="164">
        <v>30</v>
      </c>
      <c r="C602" s="164"/>
      <c r="D602" s="163"/>
    </row>
    <row r="603" ht="22" customHeight="1" spans="1:4">
      <c r="A603" s="163" t="s">
        <v>511</v>
      </c>
      <c r="B603" s="168">
        <f>SUM(B604:B605)</f>
        <v>0</v>
      </c>
      <c r="C603" s="168">
        <f>SUM(C604:C605)</f>
        <v>0</v>
      </c>
      <c r="D603" s="163"/>
    </row>
    <row r="604" ht="22" customHeight="1" spans="1:4">
      <c r="A604" s="163" t="s">
        <v>512</v>
      </c>
      <c r="B604" s="164"/>
      <c r="C604" s="164"/>
      <c r="D604" s="163"/>
    </row>
    <row r="605" ht="22" customHeight="1" spans="1:4">
      <c r="A605" s="163" t="s">
        <v>513</v>
      </c>
      <c r="B605" s="164"/>
      <c r="C605" s="164"/>
      <c r="D605" s="163"/>
    </row>
    <row r="606" ht="22" customHeight="1" spans="1:4">
      <c r="A606" s="163" t="s">
        <v>514</v>
      </c>
      <c r="B606" s="168">
        <f>SUM(B607:B608)</f>
        <v>1</v>
      </c>
      <c r="C606" s="168">
        <f>SUM(C607:C608)</f>
        <v>0</v>
      </c>
      <c r="D606" s="163"/>
    </row>
    <row r="607" ht="22" customHeight="1" spans="1:4">
      <c r="A607" s="163" t="s">
        <v>515</v>
      </c>
      <c r="B607" s="164"/>
      <c r="C607" s="164"/>
      <c r="D607" s="163"/>
    </row>
    <row r="608" ht="22" customHeight="1" spans="1:4">
      <c r="A608" s="163" t="s">
        <v>516</v>
      </c>
      <c r="B608" s="164">
        <v>1</v>
      </c>
      <c r="C608" s="164"/>
      <c r="D608" s="163"/>
    </row>
    <row r="609" ht="22" customHeight="1" spans="1:4">
      <c r="A609" s="163" t="s">
        <v>517</v>
      </c>
      <c r="B609" s="168">
        <f>SUM(B610:B612)</f>
        <v>6262</v>
      </c>
      <c r="C609" s="168">
        <f>SUM(C610:C612)</f>
        <v>6075</v>
      </c>
      <c r="D609" s="163"/>
    </row>
    <row r="610" ht="22" customHeight="1" spans="1:4">
      <c r="A610" s="163" t="s">
        <v>518</v>
      </c>
      <c r="B610" s="164">
        <v>226</v>
      </c>
      <c r="C610" s="164">
        <v>226</v>
      </c>
      <c r="D610" s="163"/>
    </row>
    <row r="611" ht="22" customHeight="1" spans="1:4">
      <c r="A611" s="163" t="s">
        <v>519</v>
      </c>
      <c r="B611" s="164">
        <v>5436</v>
      </c>
      <c r="C611" s="164">
        <v>5249</v>
      </c>
      <c r="D611" s="163"/>
    </row>
    <row r="612" ht="22" customHeight="1" spans="1:4">
      <c r="A612" s="163" t="s">
        <v>520</v>
      </c>
      <c r="B612" s="164">
        <v>600</v>
      </c>
      <c r="C612" s="164">
        <v>600</v>
      </c>
      <c r="D612" s="163"/>
    </row>
    <row r="613" ht="22" customHeight="1" spans="1:4">
      <c r="A613" s="163" t="s">
        <v>521</v>
      </c>
      <c r="B613" s="168">
        <f>SUM(B614:B616)</f>
        <v>829</v>
      </c>
      <c r="C613" s="168">
        <f>SUM(C614:C616)</f>
        <v>806</v>
      </c>
      <c r="D613" s="163"/>
    </row>
    <row r="614" ht="22" customHeight="1" spans="1:4">
      <c r="A614" s="163" t="s">
        <v>522</v>
      </c>
      <c r="B614" s="164">
        <v>252</v>
      </c>
      <c r="C614" s="164">
        <v>261</v>
      </c>
      <c r="D614" s="163"/>
    </row>
    <row r="615" ht="22" customHeight="1" spans="1:4">
      <c r="A615" s="163" t="s">
        <v>523</v>
      </c>
      <c r="B615" s="164">
        <v>534</v>
      </c>
      <c r="C615" s="164">
        <v>545</v>
      </c>
      <c r="D615" s="163"/>
    </row>
    <row r="616" ht="22" customHeight="1" spans="1:4">
      <c r="A616" s="163" t="s">
        <v>524</v>
      </c>
      <c r="B616" s="164">
        <v>43</v>
      </c>
      <c r="C616" s="164"/>
      <c r="D616" s="163"/>
    </row>
    <row r="617" ht="22" customHeight="1" spans="1:4">
      <c r="A617" s="177" t="s">
        <v>525</v>
      </c>
      <c r="B617" s="168">
        <f>SUM(B618:B624)</f>
        <v>599</v>
      </c>
      <c r="C617" s="168">
        <f>SUM(C618:C624)</f>
        <v>178</v>
      </c>
      <c r="D617" s="163"/>
    </row>
    <row r="618" ht="22" customHeight="1" spans="1:4">
      <c r="A618" s="163" t="s">
        <v>93</v>
      </c>
      <c r="B618" s="164">
        <v>199</v>
      </c>
      <c r="C618" s="164">
        <v>178</v>
      </c>
      <c r="D618" s="163"/>
    </row>
    <row r="619" ht="22" customHeight="1" spans="1:4">
      <c r="A619" s="163" t="s">
        <v>94</v>
      </c>
      <c r="B619" s="164"/>
      <c r="C619" s="164"/>
      <c r="D619" s="163"/>
    </row>
    <row r="620" ht="22" customHeight="1" spans="1:4">
      <c r="A620" s="163" t="s">
        <v>95</v>
      </c>
      <c r="B620" s="164"/>
      <c r="C620" s="164"/>
      <c r="D620" s="163"/>
    </row>
    <row r="621" ht="22" customHeight="1" spans="1:4">
      <c r="A621" s="163" t="s">
        <v>526</v>
      </c>
      <c r="B621" s="164"/>
      <c r="C621" s="164"/>
      <c r="D621" s="163"/>
    </row>
    <row r="622" ht="22" customHeight="1" spans="1:4">
      <c r="A622" s="163" t="s">
        <v>527</v>
      </c>
      <c r="B622" s="164"/>
      <c r="C622" s="164"/>
      <c r="D622" s="163"/>
    </row>
    <row r="623" ht="22" customHeight="1" spans="1:4">
      <c r="A623" s="163" t="s">
        <v>102</v>
      </c>
      <c r="B623" s="164">
        <v>331</v>
      </c>
      <c r="C623" s="164"/>
      <c r="D623" s="163"/>
    </row>
    <row r="624" ht="22" customHeight="1" spans="1:4">
      <c r="A624" s="163" t="s">
        <v>528</v>
      </c>
      <c r="B624" s="164">
        <v>69</v>
      </c>
      <c r="C624" s="164"/>
      <c r="D624" s="163"/>
    </row>
    <row r="625" ht="22" customHeight="1" spans="1:4">
      <c r="A625" s="163" t="s">
        <v>529</v>
      </c>
      <c r="B625" s="168">
        <f>SUM(B626:B627)</f>
        <v>0</v>
      </c>
      <c r="C625" s="168">
        <f>SUM(C626:C627)</f>
        <v>0</v>
      </c>
      <c r="D625" s="163"/>
    </row>
    <row r="626" ht="22" customHeight="1" spans="1:4">
      <c r="A626" s="163" t="s">
        <v>530</v>
      </c>
      <c r="B626" s="164"/>
      <c r="C626" s="164"/>
      <c r="D626" s="163"/>
    </row>
    <row r="627" ht="22" customHeight="1" spans="1:4">
      <c r="A627" s="163" t="s">
        <v>531</v>
      </c>
      <c r="B627" s="164"/>
      <c r="C627" s="164"/>
      <c r="D627" s="163"/>
    </row>
    <row r="628" ht="22" customHeight="1" spans="1:4">
      <c r="A628" s="163" t="s">
        <v>532</v>
      </c>
      <c r="B628" s="164">
        <v>103</v>
      </c>
      <c r="C628" s="164"/>
      <c r="D628" s="163"/>
    </row>
    <row r="629" ht="22" customHeight="1" spans="1:4">
      <c r="A629" s="163" t="s">
        <v>533</v>
      </c>
      <c r="B629" s="164">
        <f>SUM(B630,B635,B649,B653,B665,B668,B672,B677,B681,B685,B688,B697,B698)</f>
        <v>28901</v>
      </c>
      <c r="C629" s="164">
        <f>SUM(C630,C635,C649,C653,C665,C668,C672,C677,C681,C685,C688,C697,C698)</f>
        <v>27655</v>
      </c>
      <c r="D629" s="163"/>
    </row>
    <row r="630" ht="22" customHeight="1" spans="1:4">
      <c r="A630" s="163" t="s">
        <v>534</v>
      </c>
      <c r="B630" s="168">
        <f>SUM(B631:B634)</f>
        <v>1524</v>
      </c>
      <c r="C630" s="168">
        <f>SUM(C631:C634)</f>
        <v>1387</v>
      </c>
      <c r="D630" s="163"/>
    </row>
    <row r="631" ht="22" customHeight="1" spans="1:4">
      <c r="A631" s="163" t="s">
        <v>93</v>
      </c>
      <c r="B631" s="164">
        <v>636</v>
      </c>
      <c r="C631" s="164">
        <v>607</v>
      </c>
      <c r="D631" s="163"/>
    </row>
    <row r="632" ht="22" customHeight="1" spans="1:4">
      <c r="A632" s="163" t="s">
        <v>94</v>
      </c>
      <c r="B632" s="164">
        <v>80</v>
      </c>
      <c r="C632" s="164"/>
      <c r="D632" s="163"/>
    </row>
    <row r="633" ht="22" customHeight="1" spans="1:4">
      <c r="A633" s="163" t="s">
        <v>95</v>
      </c>
      <c r="B633" s="164"/>
      <c r="C633" s="164"/>
      <c r="D633" s="163"/>
    </row>
    <row r="634" ht="22" customHeight="1" spans="1:4">
      <c r="A634" s="163" t="s">
        <v>535</v>
      </c>
      <c r="B634" s="164">
        <v>808</v>
      </c>
      <c r="C634" s="164">
        <v>780</v>
      </c>
      <c r="D634" s="163"/>
    </row>
    <row r="635" ht="22" customHeight="1" spans="1:4">
      <c r="A635" s="163" t="s">
        <v>536</v>
      </c>
      <c r="B635" s="168">
        <f>SUM(B636:B648)</f>
        <v>1732</v>
      </c>
      <c r="C635" s="168">
        <f>SUM(C636:C648)</f>
        <v>1481</v>
      </c>
      <c r="D635" s="163"/>
    </row>
    <row r="636" ht="22" customHeight="1" spans="1:4">
      <c r="A636" s="163" t="s">
        <v>537</v>
      </c>
      <c r="B636" s="164">
        <v>1152</v>
      </c>
      <c r="C636" s="164">
        <v>1481</v>
      </c>
      <c r="D636" s="163"/>
    </row>
    <row r="637" ht="22" customHeight="1" spans="1:4">
      <c r="A637" s="163" t="s">
        <v>538</v>
      </c>
      <c r="B637" s="164">
        <v>70</v>
      </c>
      <c r="C637" s="164"/>
      <c r="D637" s="163"/>
    </row>
    <row r="638" ht="22" customHeight="1" spans="1:4">
      <c r="A638" s="163" t="s">
        <v>539</v>
      </c>
      <c r="B638" s="164">
        <v>50</v>
      </c>
      <c r="C638" s="164"/>
      <c r="D638" s="163"/>
    </row>
    <row r="639" ht="22" customHeight="1" spans="1:4">
      <c r="A639" s="163" t="s">
        <v>540</v>
      </c>
      <c r="B639" s="164"/>
      <c r="C639" s="164"/>
      <c r="D639" s="163"/>
    </row>
    <row r="640" ht="22" customHeight="1" spans="1:4">
      <c r="A640" s="163" t="s">
        <v>541</v>
      </c>
      <c r="B640" s="164"/>
      <c r="C640" s="164"/>
      <c r="D640" s="163"/>
    </row>
    <row r="641" ht="22" customHeight="1" spans="1:4">
      <c r="A641" s="163" t="s">
        <v>542</v>
      </c>
      <c r="B641" s="164"/>
      <c r="C641" s="164"/>
      <c r="D641" s="163"/>
    </row>
    <row r="642" ht="22" customHeight="1" spans="1:4">
      <c r="A642" s="163" t="s">
        <v>543</v>
      </c>
      <c r="B642" s="164"/>
      <c r="C642" s="164"/>
      <c r="D642" s="163"/>
    </row>
    <row r="643" ht="22" customHeight="1" spans="1:4">
      <c r="A643" s="163" t="s">
        <v>544</v>
      </c>
      <c r="B643" s="164"/>
      <c r="C643" s="164"/>
      <c r="D643" s="163"/>
    </row>
    <row r="644" ht="22" customHeight="1" spans="1:4">
      <c r="A644" s="163" t="s">
        <v>545</v>
      </c>
      <c r="B644" s="164"/>
      <c r="C644" s="164"/>
      <c r="D644" s="163"/>
    </row>
    <row r="645" ht="22" customHeight="1" spans="1:4">
      <c r="A645" s="163" t="s">
        <v>546</v>
      </c>
      <c r="B645" s="164"/>
      <c r="C645" s="164"/>
      <c r="D645" s="163"/>
    </row>
    <row r="646" ht="22" customHeight="1" spans="1:4">
      <c r="A646" s="163" t="s">
        <v>547</v>
      </c>
      <c r="B646" s="164"/>
      <c r="C646" s="164"/>
      <c r="D646" s="163"/>
    </row>
    <row r="647" ht="22" customHeight="1" spans="1:4">
      <c r="A647" s="163" t="s">
        <v>548</v>
      </c>
      <c r="B647" s="164"/>
      <c r="C647" s="164"/>
      <c r="D647" s="163"/>
    </row>
    <row r="648" ht="22" customHeight="1" spans="1:4">
      <c r="A648" s="163" t="s">
        <v>549</v>
      </c>
      <c r="B648" s="164">
        <v>460</v>
      </c>
      <c r="C648" s="164"/>
      <c r="D648" s="163"/>
    </row>
    <row r="649" ht="22" customHeight="1" spans="1:4">
      <c r="A649" s="163" t="s">
        <v>550</v>
      </c>
      <c r="B649" s="168">
        <f>SUM(B650:B652)</f>
        <v>3644</v>
      </c>
      <c r="C649" s="168">
        <f>SUM(C650:C652)</f>
        <v>3275</v>
      </c>
      <c r="D649" s="163"/>
    </row>
    <row r="650" ht="22" customHeight="1" spans="1:4">
      <c r="A650" s="163" t="s">
        <v>551</v>
      </c>
      <c r="B650" s="164"/>
      <c r="C650" s="164"/>
      <c r="D650" s="163"/>
    </row>
    <row r="651" ht="22" customHeight="1" spans="1:4">
      <c r="A651" s="163" t="s">
        <v>552</v>
      </c>
      <c r="B651" s="164">
        <v>2214</v>
      </c>
      <c r="C651" s="164">
        <v>3275</v>
      </c>
      <c r="D651" s="163"/>
    </row>
    <row r="652" ht="22" customHeight="1" spans="1:4">
      <c r="A652" s="163" t="s">
        <v>553</v>
      </c>
      <c r="B652" s="164">
        <v>1430</v>
      </c>
      <c r="C652" s="164"/>
      <c r="D652" s="163"/>
    </row>
    <row r="653" ht="22" customHeight="1" spans="1:4">
      <c r="A653" s="163" t="s">
        <v>554</v>
      </c>
      <c r="B653" s="168">
        <f>SUM(B654:B664)</f>
        <v>3499</v>
      </c>
      <c r="C653" s="168">
        <f>SUM(C654:C664)</f>
        <v>2977</v>
      </c>
      <c r="D653" s="163"/>
    </row>
    <row r="654" ht="22" customHeight="1" spans="1:4">
      <c r="A654" s="163" t="s">
        <v>555</v>
      </c>
      <c r="B654" s="164">
        <v>210</v>
      </c>
      <c r="C654" s="164">
        <v>215</v>
      </c>
      <c r="D654" s="163"/>
    </row>
    <row r="655" ht="22" customHeight="1" spans="1:4">
      <c r="A655" s="163" t="s">
        <v>556</v>
      </c>
      <c r="B655" s="164">
        <v>115</v>
      </c>
      <c r="C655" s="164">
        <v>119</v>
      </c>
      <c r="D655" s="163"/>
    </row>
    <row r="656" ht="22" customHeight="1" spans="1:4">
      <c r="A656" s="163" t="s">
        <v>557</v>
      </c>
      <c r="B656" s="164">
        <v>358</v>
      </c>
      <c r="C656" s="164">
        <v>364</v>
      </c>
      <c r="D656" s="163"/>
    </row>
    <row r="657" ht="22" customHeight="1" spans="1:4">
      <c r="A657" s="163" t="s">
        <v>558</v>
      </c>
      <c r="B657" s="164"/>
      <c r="C657" s="164"/>
      <c r="D657" s="163"/>
    </row>
    <row r="658" ht="22" customHeight="1" spans="1:4">
      <c r="A658" s="163" t="s">
        <v>559</v>
      </c>
      <c r="B658" s="164"/>
      <c r="C658" s="164"/>
      <c r="D658" s="163"/>
    </row>
    <row r="659" ht="22" customHeight="1" spans="1:4">
      <c r="A659" s="163" t="s">
        <v>560</v>
      </c>
      <c r="B659" s="164"/>
      <c r="C659" s="164"/>
      <c r="D659" s="163"/>
    </row>
    <row r="660" ht="22" customHeight="1" spans="1:4">
      <c r="A660" s="163" t="s">
        <v>561</v>
      </c>
      <c r="B660" s="164"/>
      <c r="C660" s="164"/>
      <c r="D660" s="163"/>
    </row>
    <row r="661" ht="22" customHeight="1" spans="1:4">
      <c r="A661" s="163" t="s">
        <v>562</v>
      </c>
      <c r="B661" s="164">
        <v>1841</v>
      </c>
      <c r="C661" s="164">
        <v>1629</v>
      </c>
      <c r="D661" s="163"/>
    </row>
    <row r="662" ht="22" customHeight="1" spans="1:4">
      <c r="A662" s="163" t="s">
        <v>563</v>
      </c>
      <c r="B662" s="164">
        <v>119</v>
      </c>
      <c r="C662" s="164"/>
      <c r="D662" s="163"/>
    </row>
    <row r="663" ht="22" customHeight="1" spans="1:4">
      <c r="A663" s="163" t="s">
        <v>564</v>
      </c>
      <c r="B663" s="164">
        <v>239</v>
      </c>
      <c r="C663" s="164"/>
      <c r="D663" s="163"/>
    </row>
    <row r="664" ht="22" customHeight="1" spans="1:4">
      <c r="A664" s="163" t="s">
        <v>565</v>
      </c>
      <c r="B664" s="164">
        <v>617</v>
      </c>
      <c r="C664" s="164">
        <v>650</v>
      </c>
      <c r="D664" s="163"/>
    </row>
    <row r="665" ht="22" customHeight="1" spans="1:4">
      <c r="A665" s="163" t="s">
        <v>566</v>
      </c>
      <c r="B665" s="168">
        <f>SUM(B666:B667)</f>
        <v>77</v>
      </c>
      <c r="C665" s="168">
        <f>SUM(C666:C667)</f>
        <v>50</v>
      </c>
      <c r="D665" s="163"/>
    </row>
    <row r="666" ht="22" customHeight="1" spans="1:4">
      <c r="A666" s="163" t="s">
        <v>567</v>
      </c>
      <c r="B666" s="164">
        <v>77</v>
      </c>
      <c r="C666" s="164">
        <v>50</v>
      </c>
      <c r="D666" s="163"/>
    </row>
    <row r="667" ht="22" customHeight="1" spans="1:4">
      <c r="A667" s="163" t="s">
        <v>568</v>
      </c>
      <c r="B667" s="164"/>
      <c r="C667" s="164"/>
      <c r="D667" s="163"/>
    </row>
    <row r="668" ht="22" customHeight="1" spans="1:4">
      <c r="A668" s="163" t="s">
        <v>569</v>
      </c>
      <c r="B668" s="168">
        <f>SUM(B669:B671)</f>
        <v>781</v>
      </c>
      <c r="C668" s="168">
        <f>SUM(C669:C671)</f>
        <v>739</v>
      </c>
      <c r="D668" s="163"/>
    </row>
    <row r="669" ht="22" customHeight="1" spans="1:4">
      <c r="A669" s="163" t="s">
        <v>570</v>
      </c>
      <c r="B669" s="164">
        <v>118</v>
      </c>
      <c r="C669" s="164">
        <v>124</v>
      </c>
      <c r="D669" s="163"/>
    </row>
    <row r="670" ht="22" customHeight="1" spans="1:4">
      <c r="A670" s="163" t="s">
        <v>571</v>
      </c>
      <c r="B670" s="164">
        <v>589</v>
      </c>
      <c r="C670" s="164">
        <v>615</v>
      </c>
      <c r="D670" s="163"/>
    </row>
    <row r="671" ht="22" customHeight="1" spans="1:4">
      <c r="A671" s="163" t="s">
        <v>572</v>
      </c>
      <c r="B671" s="164">
        <v>74</v>
      </c>
      <c r="C671" s="164"/>
      <c r="D671" s="163"/>
    </row>
    <row r="672" ht="22" customHeight="1" spans="1:4">
      <c r="A672" s="163" t="s">
        <v>573</v>
      </c>
      <c r="B672" s="168">
        <f>SUM(B673:B676)</f>
        <v>2445</v>
      </c>
      <c r="C672" s="168">
        <f>SUM(C673:C676)</f>
        <v>2581</v>
      </c>
      <c r="D672" s="163"/>
    </row>
    <row r="673" ht="22" customHeight="1" spans="1:4">
      <c r="A673" s="163" t="s">
        <v>574</v>
      </c>
      <c r="B673" s="164">
        <v>456</v>
      </c>
      <c r="C673" s="164">
        <v>479</v>
      </c>
      <c r="D673" s="163"/>
    </row>
    <row r="674" ht="22" customHeight="1" spans="1:4">
      <c r="A674" s="163" t="s">
        <v>575</v>
      </c>
      <c r="B674" s="164">
        <v>1989</v>
      </c>
      <c r="C674" s="164">
        <v>2102</v>
      </c>
      <c r="D674" s="163"/>
    </row>
    <row r="675" ht="22" customHeight="1" spans="1:4">
      <c r="A675" s="163" t="s">
        <v>576</v>
      </c>
      <c r="B675" s="164"/>
      <c r="C675" s="164"/>
      <c r="D675" s="163"/>
    </row>
    <row r="676" ht="22" customHeight="1" spans="1:4">
      <c r="A676" s="163" t="s">
        <v>577</v>
      </c>
      <c r="B676" s="164"/>
      <c r="C676" s="164"/>
      <c r="D676" s="163"/>
    </row>
    <row r="677" ht="22" customHeight="1" spans="1:4">
      <c r="A677" s="163" t="s">
        <v>578</v>
      </c>
      <c r="B677" s="168">
        <f>SUM(B678:B680)</f>
        <v>11653</v>
      </c>
      <c r="C677" s="168">
        <f>SUM(C678:C680)</f>
        <v>11600</v>
      </c>
      <c r="D677" s="163"/>
    </row>
    <row r="678" ht="22" customHeight="1" spans="1:4">
      <c r="A678" s="163" t="s">
        <v>579</v>
      </c>
      <c r="B678" s="164"/>
      <c r="C678" s="164"/>
      <c r="D678" s="163"/>
    </row>
    <row r="679" ht="22" customHeight="1" spans="1:4">
      <c r="A679" s="163" t="s">
        <v>580</v>
      </c>
      <c r="B679" s="164">
        <v>11653</v>
      </c>
      <c r="C679" s="164">
        <v>11600</v>
      </c>
      <c r="D679" s="163"/>
    </row>
    <row r="680" ht="22" customHeight="1" spans="1:4">
      <c r="A680" s="163" t="s">
        <v>581</v>
      </c>
      <c r="B680" s="164"/>
      <c r="C680" s="164"/>
      <c r="D680" s="163"/>
    </row>
    <row r="681" ht="22" customHeight="1" spans="1:4">
      <c r="A681" s="163" t="s">
        <v>582</v>
      </c>
      <c r="B681" s="168">
        <f>SUM(B682:B684)</f>
        <v>2365</v>
      </c>
      <c r="C681" s="168">
        <f>SUM(C682:C684)</f>
        <v>2251</v>
      </c>
      <c r="D681" s="163"/>
    </row>
    <row r="682" ht="22" customHeight="1" spans="1:4">
      <c r="A682" s="163" t="s">
        <v>583</v>
      </c>
      <c r="B682" s="164">
        <v>1483</v>
      </c>
      <c r="C682" s="164">
        <v>1401</v>
      </c>
      <c r="D682" s="163"/>
    </row>
    <row r="683" ht="22" customHeight="1" spans="1:4">
      <c r="A683" s="163" t="s">
        <v>584</v>
      </c>
      <c r="B683" s="164">
        <v>20</v>
      </c>
      <c r="C683" s="164"/>
      <c r="D683" s="163"/>
    </row>
    <row r="684" ht="22" customHeight="1" spans="1:4">
      <c r="A684" s="163" t="s">
        <v>585</v>
      </c>
      <c r="B684" s="164">
        <v>862</v>
      </c>
      <c r="C684" s="164">
        <v>850</v>
      </c>
      <c r="D684" s="163"/>
    </row>
    <row r="685" ht="22" customHeight="1" spans="1:4">
      <c r="A685" s="163" t="s">
        <v>586</v>
      </c>
      <c r="B685" s="168">
        <f>SUM(B686:B687)</f>
        <v>70</v>
      </c>
      <c r="C685" s="168">
        <f>SUM(C686:C687)</f>
        <v>0</v>
      </c>
      <c r="D685" s="163"/>
    </row>
    <row r="686" ht="22" customHeight="1" spans="1:4">
      <c r="A686" s="163" t="s">
        <v>587</v>
      </c>
      <c r="B686" s="164">
        <v>70</v>
      </c>
      <c r="C686" s="164"/>
      <c r="D686" s="163"/>
    </row>
    <row r="687" ht="22" customHeight="1" spans="1:4">
      <c r="A687" s="163" t="s">
        <v>588</v>
      </c>
      <c r="B687" s="164"/>
      <c r="C687" s="164"/>
      <c r="D687" s="163"/>
    </row>
    <row r="688" ht="22" customHeight="1" spans="1:4">
      <c r="A688" s="163" t="s">
        <v>589</v>
      </c>
      <c r="B688" s="168">
        <f>SUM(B689:B696)</f>
        <v>521</v>
      </c>
      <c r="C688" s="168">
        <f>SUM(C689:C696)</f>
        <v>164</v>
      </c>
      <c r="D688" s="163"/>
    </row>
    <row r="689" ht="22" customHeight="1" spans="1:4">
      <c r="A689" s="163" t="s">
        <v>93</v>
      </c>
      <c r="B689" s="164">
        <v>138</v>
      </c>
      <c r="C689" s="164">
        <v>164</v>
      </c>
      <c r="D689" s="163"/>
    </row>
    <row r="690" ht="22" customHeight="1" spans="1:4">
      <c r="A690" s="163" t="s">
        <v>94</v>
      </c>
      <c r="B690" s="164"/>
      <c r="C690" s="164"/>
      <c r="D690" s="163"/>
    </row>
    <row r="691" ht="22" customHeight="1" spans="1:4">
      <c r="A691" s="163" t="s">
        <v>95</v>
      </c>
      <c r="B691" s="164"/>
      <c r="C691" s="164"/>
      <c r="D691" s="163"/>
    </row>
    <row r="692" ht="22" customHeight="1" spans="1:4">
      <c r="A692" s="163" t="s">
        <v>134</v>
      </c>
      <c r="B692" s="164"/>
      <c r="C692" s="164"/>
      <c r="D692" s="163"/>
    </row>
    <row r="693" ht="22" customHeight="1" spans="1:4">
      <c r="A693" s="163" t="s">
        <v>590</v>
      </c>
      <c r="B693" s="164"/>
      <c r="C693" s="164"/>
      <c r="D693" s="163"/>
    </row>
    <row r="694" ht="22" customHeight="1" spans="1:4">
      <c r="A694" s="163" t="s">
        <v>591</v>
      </c>
      <c r="B694" s="164"/>
      <c r="C694" s="164"/>
      <c r="D694" s="163"/>
    </row>
    <row r="695" ht="22" customHeight="1" spans="1:4">
      <c r="A695" s="163" t="s">
        <v>102</v>
      </c>
      <c r="B695" s="164">
        <v>108</v>
      </c>
      <c r="C695" s="164"/>
      <c r="D695" s="163"/>
    </row>
    <row r="696" ht="22" customHeight="1" spans="1:4">
      <c r="A696" s="163" t="s">
        <v>592</v>
      </c>
      <c r="B696" s="164">
        <v>275</v>
      </c>
      <c r="C696" s="164"/>
      <c r="D696" s="163"/>
    </row>
    <row r="697" ht="22" customHeight="1" spans="1:4">
      <c r="A697" s="163" t="s">
        <v>593</v>
      </c>
      <c r="B697" s="164">
        <v>27</v>
      </c>
      <c r="C697" s="164"/>
      <c r="D697" s="163"/>
    </row>
    <row r="698" ht="22" customHeight="1" spans="1:4">
      <c r="A698" s="178" t="s">
        <v>594</v>
      </c>
      <c r="B698" s="164">
        <v>563</v>
      </c>
      <c r="C698" s="164">
        <v>1150</v>
      </c>
      <c r="D698" s="163"/>
    </row>
    <row r="699" ht="22" customHeight="1" spans="1:4">
      <c r="A699" s="178" t="s">
        <v>595</v>
      </c>
      <c r="B699" s="164">
        <f>SUM(B700,B710,B714,B723,B728,B735,B741,B744,B747,B748,B749,B755,B756,B757,B772)</f>
        <v>7555</v>
      </c>
      <c r="C699" s="164">
        <f>SUM(C700,C710,C714,C723,C728,C735,C741,C744,C747,C748,C749,C755,C756,C757,C772)</f>
        <v>7560</v>
      </c>
      <c r="D699" s="163"/>
    </row>
    <row r="700" ht="22" customHeight="1" spans="1:4">
      <c r="A700" s="178" t="s">
        <v>596</v>
      </c>
      <c r="B700" s="168">
        <f>SUM(B701:B709)</f>
        <v>296</v>
      </c>
      <c r="C700" s="168">
        <f>SUM(C701:C709)</f>
        <v>318</v>
      </c>
      <c r="D700" s="163"/>
    </row>
    <row r="701" ht="22" customHeight="1" spans="1:4">
      <c r="A701" s="178" t="s">
        <v>93</v>
      </c>
      <c r="B701" s="164">
        <v>243</v>
      </c>
      <c r="C701" s="164">
        <v>263</v>
      </c>
      <c r="D701" s="163"/>
    </row>
    <row r="702" ht="22" customHeight="1" spans="1:4">
      <c r="A702" s="178" t="s">
        <v>94</v>
      </c>
      <c r="B702" s="164"/>
      <c r="C702" s="164"/>
      <c r="D702" s="163"/>
    </row>
    <row r="703" ht="22" customHeight="1" spans="1:4">
      <c r="A703" s="178" t="s">
        <v>95</v>
      </c>
      <c r="B703" s="164"/>
      <c r="C703" s="164"/>
      <c r="D703" s="163"/>
    </row>
    <row r="704" ht="22" customHeight="1" spans="1:4">
      <c r="A704" s="178" t="s">
        <v>597</v>
      </c>
      <c r="B704" s="164"/>
      <c r="C704" s="164"/>
      <c r="D704" s="163"/>
    </row>
    <row r="705" ht="22" customHeight="1" spans="1:4">
      <c r="A705" s="178" t="s">
        <v>598</v>
      </c>
      <c r="B705" s="164"/>
      <c r="C705" s="164"/>
      <c r="D705" s="163"/>
    </row>
    <row r="706" ht="22" customHeight="1" spans="1:4">
      <c r="A706" s="178" t="s">
        <v>599</v>
      </c>
      <c r="B706" s="164"/>
      <c r="C706" s="164"/>
      <c r="D706" s="163"/>
    </row>
    <row r="707" ht="22" customHeight="1" spans="1:4">
      <c r="A707" s="178" t="s">
        <v>600</v>
      </c>
      <c r="B707" s="164"/>
      <c r="C707" s="164"/>
      <c r="D707" s="163"/>
    </row>
    <row r="708" ht="22" customHeight="1" spans="1:4">
      <c r="A708" s="178" t="s">
        <v>601</v>
      </c>
      <c r="B708" s="164"/>
      <c r="C708" s="164"/>
      <c r="D708" s="163"/>
    </row>
    <row r="709" ht="22" customHeight="1" spans="1:4">
      <c r="A709" s="178" t="s">
        <v>602</v>
      </c>
      <c r="B709" s="164">
        <v>53</v>
      </c>
      <c r="C709" s="164">
        <v>55</v>
      </c>
      <c r="D709" s="163"/>
    </row>
    <row r="710" ht="22" customHeight="1" spans="1:4">
      <c r="A710" s="178" t="s">
        <v>603</v>
      </c>
      <c r="B710" s="168">
        <f>SUM(B711:B713)</f>
        <v>155</v>
      </c>
      <c r="C710" s="168">
        <f>SUM(C711:C713)</f>
        <v>155</v>
      </c>
      <c r="D710" s="163"/>
    </row>
    <row r="711" ht="22" customHeight="1" spans="1:4">
      <c r="A711" s="178" t="s">
        <v>604</v>
      </c>
      <c r="B711" s="164"/>
      <c r="C711" s="164"/>
      <c r="D711" s="163"/>
    </row>
    <row r="712" ht="22" customHeight="1" spans="1:4">
      <c r="A712" s="178" t="s">
        <v>605</v>
      </c>
      <c r="B712" s="164"/>
      <c r="C712" s="164"/>
      <c r="D712" s="163"/>
    </row>
    <row r="713" ht="22" customHeight="1" spans="1:4">
      <c r="A713" s="178" t="s">
        <v>606</v>
      </c>
      <c r="B713" s="164">
        <v>155</v>
      </c>
      <c r="C713" s="164">
        <v>155</v>
      </c>
      <c r="D713" s="163"/>
    </row>
    <row r="714" ht="22" customHeight="1" spans="1:4">
      <c r="A714" s="178" t="s">
        <v>607</v>
      </c>
      <c r="B714" s="168">
        <f>SUM(B715:B722)</f>
        <v>2104</v>
      </c>
      <c r="C714" s="168">
        <f>SUM(C715:C722)</f>
        <v>2097</v>
      </c>
      <c r="D714" s="163"/>
    </row>
    <row r="715" ht="22" customHeight="1" spans="1:4">
      <c r="A715" s="178" t="s">
        <v>608</v>
      </c>
      <c r="B715" s="164">
        <v>4</v>
      </c>
      <c r="C715" s="164"/>
      <c r="D715" s="163"/>
    </row>
    <row r="716" ht="22" customHeight="1" spans="1:4">
      <c r="A716" s="178" t="s">
        <v>609</v>
      </c>
      <c r="B716" s="164">
        <v>1640</v>
      </c>
      <c r="C716" s="164">
        <v>1504</v>
      </c>
      <c r="D716" s="163"/>
    </row>
    <row r="717" ht="22" customHeight="1" spans="1:4">
      <c r="A717" s="178" t="s">
        <v>610</v>
      </c>
      <c r="B717" s="164"/>
      <c r="C717" s="164"/>
      <c r="D717" s="163"/>
    </row>
    <row r="718" ht="22" customHeight="1" spans="1:4">
      <c r="A718" s="178" t="s">
        <v>611</v>
      </c>
      <c r="B718" s="164">
        <v>429</v>
      </c>
      <c r="C718" s="164">
        <v>593</v>
      </c>
      <c r="D718" s="163"/>
    </row>
    <row r="719" ht="22" customHeight="1" spans="1:4">
      <c r="A719" s="178" t="s">
        <v>612</v>
      </c>
      <c r="B719" s="164"/>
      <c r="C719" s="164"/>
      <c r="D719" s="163"/>
    </row>
    <row r="720" ht="22" customHeight="1" spans="1:4">
      <c r="A720" s="178" t="s">
        <v>613</v>
      </c>
      <c r="B720" s="164"/>
      <c r="C720" s="164"/>
      <c r="D720" s="163"/>
    </row>
    <row r="721" ht="22" customHeight="1" spans="1:4">
      <c r="A721" s="178" t="s">
        <v>614</v>
      </c>
      <c r="B721" s="164"/>
      <c r="C721" s="164"/>
      <c r="D721" s="163"/>
    </row>
    <row r="722" ht="22" customHeight="1" spans="1:4">
      <c r="A722" s="178" t="s">
        <v>615</v>
      </c>
      <c r="B722" s="164">
        <v>31</v>
      </c>
      <c r="C722" s="164"/>
      <c r="D722" s="163"/>
    </row>
    <row r="723" ht="22" customHeight="1" spans="1:4">
      <c r="A723" s="178" t="s">
        <v>616</v>
      </c>
      <c r="B723" s="168">
        <f>SUM(B724:B727)</f>
        <v>2797</v>
      </c>
      <c r="C723" s="168">
        <f>SUM(C724:C727)</f>
        <v>3035</v>
      </c>
      <c r="D723" s="163"/>
    </row>
    <row r="724" ht="22" customHeight="1" spans="1:4">
      <c r="A724" s="178" t="s">
        <v>617</v>
      </c>
      <c r="B724" s="164">
        <v>106</v>
      </c>
      <c r="C724" s="164"/>
      <c r="D724" s="163"/>
    </row>
    <row r="725" ht="22" customHeight="1" spans="1:4">
      <c r="A725" s="178" t="s">
        <v>618</v>
      </c>
      <c r="B725" s="164">
        <v>2416</v>
      </c>
      <c r="C725" s="164">
        <v>3035</v>
      </c>
      <c r="D725" s="163"/>
    </row>
    <row r="726" ht="22" customHeight="1" spans="1:4">
      <c r="A726" s="178" t="s">
        <v>619</v>
      </c>
      <c r="B726" s="164">
        <v>3</v>
      </c>
      <c r="C726" s="164"/>
      <c r="D726" s="163"/>
    </row>
    <row r="727" ht="22" customHeight="1" spans="1:4">
      <c r="A727" s="178" t="s">
        <v>620</v>
      </c>
      <c r="B727" s="164">
        <v>272</v>
      </c>
      <c r="C727" s="164"/>
      <c r="D727" s="163"/>
    </row>
    <row r="728" ht="22" customHeight="1" spans="1:4">
      <c r="A728" s="178" t="s">
        <v>621</v>
      </c>
      <c r="B728" s="168">
        <f>SUM(B729:B734)</f>
        <v>1283</v>
      </c>
      <c r="C728" s="168">
        <f>SUM(C729:C734)</f>
        <v>1285</v>
      </c>
      <c r="D728" s="163"/>
    </row>
    <row r="729" ht="22" customHeight="1" spans="1:4">
      <c r="A729" s="178" t="s">
        <v>622</v>
      </c>
      <c r="B729" s="164">
        <v>3</v>
      </c>
      <c r="C729" s="164"/>
      <c r="D729" s="163"/>
    </row>
    <row r="730" ht="22" customHeight="1" spans="1:4">
      <c r="A730" s="178" t="s">
        <v>623</v>
      </c>
      <c r="B730" s="164"/>
      <c r="C730" s="164"/>
      <c r="D730" s="163"/>
    </row>
    <row r="731" ht="22" customHeight="1" spans="1:4">
      <c r="A731" s="178" t="s">
        <v>624</v>
      </c>
      <c r="B731" s="164"/>
      <c r="C731" s="164"/>
      <c r="D731" s="163"/>
    </row>
    <row r="732" ht="22" customHeight="1" spans="1:4">
      <c r="A732" s="178" t="s">
        <v>625</v>
      </c>
      <c r="B732" s="164"/>
      <c r="C732" s="164"/>
      <c r="D732" s="163"/>
    </row>
    <row r="733" ht="22" customHeight="1" spans="1:4">
      <c r="A733" s="178" t="s">
        <v>626</v>
      </c>
      <c r="B733" s="164">
        <v>1280</v>
      </c>
      <c r="C733" s="164">
        <v>1285</v>
      </c>
      <c r="D733" s="163"/>
    </row>
    <row r="734" ht="22" customHeight="1" spans="1:4">
      <c r="A734" s="178" t="s">
        <v>627</v>
      </c>
      <c r="B734" s="164"/>
      <c r="C734" s="164"/>
      <c r="D734" s="163"/>
    </row>
    <row r="735" ht="22" customHeight="1" spans="1:4">
      <c r="A735" s="178" t="s">
        <v>628</v>
      </c>
      <c r="B735" s="168">
        <f>SUM(B736:B740)</f>
        <v>61</v>
      </c>
      <c r="C735" s="168">
        <f>SUM(C736:C740)</f>
        <v>0</v>
      </c>
      <c r="D735" s="163"/>
    </row>
    <row r="736" ht="22" customHeight="1" spans="1:4">
      <c r="A736" s="178" t="s">
        <v>629</v>
      </c>
      <c r="B736" s="164"/>
      <c r="C736" s="164"/>
      <c r="D736" s="163"/>
    </row>
    <row r="737" ht="22" customHeight="1" spans="1:4">
      <c r="A737" s="178" t="s">
        <v>630</v>
      </c>
      <c r="B737" s="164"/>
      <c r="C737" s="164"/>
      <c r="D737" s="163"/>
    </row>
    <row r="738" ht="22" customHeight="1" spans="1:4">
      <c r="A738" s="178" t="s">
        <v>631</v>
      </c>
      <c r="B738" s="164"/>
      <c r="C738" s="164"/>
      <c r="D738" s="163"/>
    </row>
    <row r="739" ht="22" customHeight="1" spans="1:4">
      <c r="A739" s="178" t="s">
        <v>632</v>
      </c>
      <c r="B739" s="164">
        <v>61</v>
      </c>
      <c r="C739" s="164"/>
      <c r="D739" s="163"/>
    </row>
    <row r="740" ht="22" customHeight="1" spans="1:4">
      <c r="A740" s="178" t="s">
        <v>633</v>
      </c>
      <c r="B740" s="164"/>
      <c r="C740" s="164"/>
      <c r="D740" s="163"/>
    </row>
    <row r="741" ht="22" customHeight="1" spans="1:4">
      <c r="A741" s="178" t="s">
        <v>634</v>
      </c>
      <c r="B741" s="168">
        <f>SUM(B742:B743)</f>
        <v>0</v>
      </c>
      <c r="C741" s="168">
        <f>SUM(C742:C743)</f>
        <v>0</v>
      </c>
      <c r="D741" s="163"/>
    </row>
    <row r="742" ht="22" customHeight="1" spans="1:4">
      <c r="A742" s="178" t="s">
        <v>635</v>
      </c>
      <c r="B742" s="164"/>
      <c r="C742" s="164"/>
      <c r="D742" s="163"/>
    </row>
    <row r="743" ht="22" customHeight="1" spans="1:4">
      <c r="A743" s="178" t="s">
        <v>636</v>
      </c>
      <c r="B743" s="164"/>
      <c r="C743" s="164"/>
      <c r="D743" s="163"/>
    </row>
    <row r="744" ht="22" customHeight="1" spans="1:4">
      <c r="A744" s="178" t="s">
        <v>637</v>
      </c>
      <c r="B744" s="168">
        <f>SUM(B745:B746)</f>
        <v>0</v>
      </c>
      <c r="C744" s="168">
        <f>SUM(C745:C746)</f>
        <v>0</v>
      </c>
      <c r="D744" s="163"/>
    </row>
    <row r="745" ht="22" customHeight="1" spans="1:4">
      <c r="A745" s="178" t="s">
        <v>638</v>
      </c>
      <c r="B745" s="164"/>
      <c r="C745" s="164"/>
      <c r="D745" s="163"/>
    </row>
    <row r="746" ht="22" customHeight="1" spans="1:4">
      <c r="A746" s="178" t="s">
        <v>639</v>
      </c>
      <c r="B746" s="164"/>
      <c r="C746" s="164"/>
      <c r="D746" s="163"/>
    </row>
    <row r="747" ht="22" customHeight="1" spans="1:4">
      <c r="A747" s="178" t="s">
        <v>640</v>
      </c>
      <c r="B747" s="164"/>
      <c r="C747" s="164"/>
      <c r="D747" s="163"/>
    </row>
    <row r="748" ht="22" customHeight="1" spans="1:4">
      <c r="A748" s="178" t="s">
        <v>641</v>
      </c>
      <c r="B748" s="164"/>
      <c r="C748" s="164"/>
      <c r="D748" s="163"/>
    </row>
    <row r="749" ht="22" customHeight="1" spans="1:4">
      <c r="A749" s="178" t="s">
        <v>642</v>
      </c>
      <c r="B749" s="168">
        <f>SUM(B750:B754)</f>
        <v>118</v>
      </c>
      <c r="C749" s="168">
        <f>SUM(C750:C754)</f>
        <v>60</v>
      </c>
      <c r="D749" s="163"/>
    </row>
    <row r="750" ht="22" customHeight="1" spans="1:4">
      <c r="A750" s="178" t="s">
        <v>643</v>
      </c>
      <c r="B750" s="164">
        <v>86</v>
      </c>
      <c r="C750" s="164"/>
      <c r="D750" s="163"/>
    </row>
    <row r="751" ht="22" customHeight="1" spans="1:4">
      <c r="A751" s="178" t="s">
        <v>644</v>
      </c>
      <c r="B751" s="164"/>
      <c r="C751" s="164"/>
      <c r="D751" s="163"/>
    </row>
    <row r="752" ht="22" customHeight="1" spans="1:4">
      <c r="A752" s="178" t="s">
        <v>645</v>
      </c>
      <c r="B752" s="164"/>
      <c r="C752" s="164"/>
      <c r="D752" s="163"/>
    </row>
    <row r="753" ht="22" customHeight="1" spans="1:4">
      <c r="A753" s="178" t="s">
        <v>646</v>
      </c>
      <c r="B753" s="164"/>
      <c r="C753" s="164"/>
      <c r="D753" s="163"/>
    </row>
    <row r="754" ht="22" customHeight="1" spans="1:4">
      <c r="A754" s="178" t="s">
        <v>647</v>
      </c>
      <c r="B754" s="164">
        <v>32</v>
      </c>
      <c r="C754" s="164">
        <v>60</v>
      </c>
      <c r="D754" s="163"/>
    </row>
    <row r="755" ht="22" customHeight="1" spans="1:4">
      <c r="A755" s="178" t="s">
        <v>648</v>
      </c>
      <c r="B755" s="164">
        <v>610</v>
      </c>
      <c r="C755" s="164">
        <v>610</v>
      </c>
      <c r="D755" s="163"/>
    </row>
    <row r="756" ht="22" customHeight="1" spans="1:4">
      <c r="A756" s="178" t="s">
        <v>649</v>
      </c>
      <c r="B756" s="164"/>
      <c r="C756" s="164"/>
      <c r="D756" s="163"/>
    </row>
    <row r="757" ht="22" customHeight="1" spans="1:4">
      <c r="A757" s="178" t="s">
        <v>650</v>
      </c>
      <c r="B757" s="168">
        <f>SUM(B758:B771)</f>
        <v>0</v>
      </c>
      <c r="C757" s="168">
        <f>SUM(C758:C771)</f>
        <v>0</v>
      </c>
      <c r="D757" s="163"/>
    </row>
    <row r="758" ht="22" customHeight="1" spans="1:4">
      <c r="A758" s="178" t="s">
        <v>93</v>
      </c>
      <c r="B758" s="164"/>
      <c r="C758" s="164"/>
      <c r="D758" s="163"/>
    </row>
    <row r="759" ht="22" customHeight="1" spans="1:4">
      <c r="A759" s="178" t="s">
        <v>94</v>
      </c>
      <c r="B759" s="164"/>
      <c r="C759" s="164"/>
      <c r="D759" s="163"/>
    </row>
    <row r="760" ht="22" customHeight="1" spans="1:4">
      <c r="A760" s="178" t="s">
        <v>95</v>
      </c>
      <c r="B760" s="164"/>
      <c r="C760" s="164"/>
      <c r="D760" s="163"/>
    </row>
    <row r="761" ht="22" customHeight="1" spans="1:4">
      <c r="A761" s="178" t="s">
        <v>651</v>
      </c>
      <c r="B761" s="164"/>
      <c r="C761" s="164"/>
      <c r="D761" s="163"/>
    </row>
    <row r="762" ht="22" customHeight="1" spans="1:4">
      <c r="A762" s="178" t="s">
        <v>652</v>
      </c>
      <c r="B762" s="164"/>
      <c r="C762" s="164"/>
      <c r="D762" s="163"/>
    </row>
    <row r="763" ht="22" customHeight="1" spans="1:4">
      <c r="A763" s="178" t="s">
        <v>653</v>
      </c>
      <c r="B763" s="164"/>
      <c r="C763" s="164"/>
      <c r="D763" s="163"/>
    </row>
    <row r="764" ht="22" customHeight="1" spans="1:4">
      <c r="A764" s="178" t="s">
        <v>654</v>
      </c>
      <c r="B764" s="164"/>
      <c r="C764" s="164"/>
      <c r="D764" s="163"/>
    </row>
    <row r="765" ht="22" customHeight="1" spans="1:4">
      <c r="A765" s="178" t="s">
        <v>655</v>
      </c>
      <c r="B765" s="164"/>
      <c r="C765" s="164"/>
      <c r="D765" s="163"/>
    </row>
    <row r="766" ht="22" customHeight="1" spans="1:4">
      <c r="A766" s="178" t="s">
        <v>656</v>
      </c>
      <c r="B766" s="164"/>
      <c r="C766" s="164"/>
      <c r="D766" s="163"/>
    </row>
    <row r="767" ht="22" customHeight="1" spans="1:4">
      <c r="A767" s="178" t="s">
        <v>657</v>
      </c>
      <c r="B767" s="164"/>
      <c r="C767" s="164"/>
      <c r="D767" s="163"/>
    </row>
    <row r="768" ht="22" customHeight="1" spans="1:4">
      <c r="A768" s="178" t="s">
        <v>134</v>
      </c>
      <c r="B768" s="164"/>
      <c r="C768" s="164"/>
      <c r="D768" s="163"/>
    </row>
    <row r="769" ht="22" customHeight="1" spans="1:4">
      <c r="A769" s="178" t="s">
        <v>658</v>
      </c>
      <c r="B769" s="164"/>
      <c r="C769" s="164"/>
      <c r="D769" s="163"/>
    </row>
    <row r="770" ht="22" customHeight="1" spans="1:4">
      <c r="A770" s="178" t="s">
        <v>102</v>
      </c>
      <c r="B770" s="164"/>
      <c r="C770" s="164"/>
      <c r="D770" s="163"/>
    </row>
    <row r="771" ht="22" customHeight="1" spans="1:4">
      <c r="A771" s="178" t="s">
        <v>659</v>
      </c>
      <c r="B771" s="164"/>
      <c r="C771" s="164"/>
      <c r="D771" s="163"/>
    </row>
    <row r="772" ht="22" customHeight="1" spans="1:4">
      <c r="A772" s="178" t="s">
        <v>660</v>
      </c>
      <c r="B772" s="164">
        <v>131</v>
      </c>
      <c r="C772" s="164"/>
      <c r="D772" s="163"/>
    </row>
    <row r="773" ht="22" customHeight="1" spans="1:4">
      <c r="A773" s="178" t="s">
        <v>661</v>
      </c>
      <c r="B773" s="164">
        <f>SUM(B774,B785,B786,B789,B790,B791)</f>
        <v>7384</v>
      </c>
      <c r="C773" s="164">
        <f>SUM(C774,C785,C786,C789,C790,C791)</f>
        <v>6521</v>
      </c>
      <c r="D773" s="163"/>
    </row>
    <row r="774" ht="22" customHeight="1" spans="1:4">
      <c r="A774" s="178" t="s">
        <v>662</v>
      </c>
      <c r="B774" s="168">
        <f>SUM(B775:B784)</f>
        <v>2514</v>
      </c>
      <c r="C774" s="168">
        <f>SUM(C775:C784)</f>
        <v>1731</v>
      </c>
      <c r="D774" s="163"/>
    </row>
    <row r="775" ht="22" customHeight="1" spans="1:4">
      <c r="A775" s="178" t="s">
        <v>93</v>
      </c>
      <c r="B775" s="164">
        <v>625</v>
      </c>
      <c r="C775" s="164">
        <v>659</v>
      </c>
      <c r="D775" s="163"/>
    </row>
    <row r="776" ht="22" customHeight="1" spans="1:4">
      <c r="A776" s="178" t="s">
        <v>94</v>
      </c>
      <c r="B776" s="164"/>
      <c r="C776" s="164"/>
      <c r="D776" s="163"/>
    </row>
    <row r="777" ht="22" customHeight="1" spans="1:4">
      <c r="A777" s="178" t="s">
        <v>95</v>
      </c>
      <c r="B777" s="164"/>
      <c r="C777" s="164"/>
      <c r="D777" s="163"/>
    </row>
    <row r="778" ht="22" customHeight="1" spans="1:4">
      <c r="A778" s="178" t="s">
        <v>663</v>
      </c>
      <c r="B778" s="164">
        <v>1040</v>
      </c>
      <c r="C778" s="164">
        <v>847</v>
      </c>
      <c r="D778" s="163"/>
    </row>
    <row r="779" ht="22" customHeight="1" spans="1:4">
      <c r="A779" s="178" t="s">
        <v>664</v>
      </c>
      <c r="B779" s="164"/>
      <c r="C779" s="164"/>
      <c r="D779" s="163"/>
    </row>
    <row r="780" ht="22" customHeight="1" spans="1:4">
      <c r="A780" s="178" t="s">
        <v>665</v>
      </c>
      <c r="B780" s="164"/>
      <c r="C780" s="164"/>
      <c r="D780" s="163"/>
    </row>
    <row r="781" ht="22" customHeight="1" spans="1:4">
      <c r="A781" s="178" t="s">
        <v>666</v>
      </c>
      <c r="B781" s="164">
        <v>364</v>
      </c>
      <c r="C781" s="164">
        <v>225</v>
      </c>
      <c r="D781" s="163"/>
    </row>
    <row r="782" ht="22" customHeight="1" spans="1:4">
      <c r="A782" s="178" t="s">
        <v>667</v>
      </c>
      <c r="B782" s="164"/>
      <c r="C782" s="164"/>
      <c r="D782" s="163"/>
    </row>
    <row r="783" ht="22" customHeight="1" spans="1:4">
      <c r="A783" s="178" t="s">
        <v>668</v>
      </c>
      <c r="B783" s="164"/>
      <c r="C783" s="164"/>
      <c r="D783" s="163"/>
    </row>
    <row r="784" ht="22" customHeight="1" spans="1:4">
      <c r="A784" s="178" t="s">
        <v>669</v>
      </c>
      <c r="B784" s="164">
        <v>485</v>
      </c>
      <c r="C784" s="164"/>
      <c r="D784" s="163"/>
    </row>
    <row r="785" ht="22" customHeight="1" spans="1:4">
      <c r="A785" s="178" t="s">
        <v>670</v>
      </c>
      <c r="B785" s="164">
        <v>154</v>
      </c>
      <c r="C785" s="164"/>
      <c r="D785" s="163"/>
    </row>
    <row r="786" ht="22" customHeight="1" spans="1:4">
      <c r="A786" s="178" t="s">
        <v>671</v>
      </c>
      <c r="B786" s="168">
        <f>SUM(B787:B788)</f>
        <v>3613</v>
      </c>
      <c r="C786" s="168">
        <f>SUM(C787:C788)</f>
        <v>2716</v>
      </c>
      <c r="D786" s="163"/>
    </row>
    <row r="787" ht="22" customHeight="1" spans="1:4">
      <c r="A787" s="178" t="s">
        <v>672</v>
      </c>
      <c r="B787" s="164">
        <v>3494</v>
      </c>
      <c r="C787" s="164">
        <v>2716</v>
      </c>
      <c r="D787" s="163"/>
    </row>
    <row r="788" ht="22" customHeight="1" spans="1:4">
      <c r="A788" s="178" t="s">
        <v>673</v>
      </c>
      <c r="B788" s="164">
        <v>119</v>
      </c>
      <c r="C788" s="164"/>
      <c r="D788" s="163"/>
    </row>
    <row r="789" ht="22" customHeight="1" spans="1:4">
      <c r="A789" s="178" t="s">
        <v>674</v>
      </c>
      <c r="B789" s="164">
        <v>526</v>
      </c>
      <c r="C789" s="164">
        <v>1389</v>
      </c>
      <c r="D789" s="163"/>
    </row>
    <row r="790" ht="22" customHeight="1" spans="1:4">
      <c r="A790" s="178" t="s">
        <v>675</v>
      </c>
      <c r="B790" s="164">
        <v>25</v>
      </c>
      <c r="C790" s="164">
        <v>135</v>
      </c>
      <c r="D790" s="163"/>
    </row>
    <row r="791" ht="22" customHeight="1" spans="1:4">
      <c r="A791" s="178" t="s">
        <v>676</v>
      </c>
      <c r="B791" s="164">
        <v>552</v>
      </c>
      <c r="C791" s="164">
        <v>550</v>
      </c>
      <c r="D791" s="163"/>
    </row>
    <row r="792" ht="22" customHeight="1" spans="1:4">
      <c r="A792" s="178" t="s">
        <v>677</v>
      </c>
      <c r="B792" s="164">
        <f>SUM(B793,B819,B844,B872,B883,B890,B897,B900)</f>
        <v>54972</v>
      </c>
      <c r="C792" s="164">
        <f>SUM(C793,C819,C844,C872,C883,C890,C897,C900)</f>
        <v>50560</v>
      </c>
      <c r="D792" s="163"/>
    </row>
    <row r="793" ht="22" customHeight="1" spans="1:4">
      <c r="A793" s="178" t="s">
        <v>678</v>
      </c>
      <c r="B793" s="168">
        <f>SUM(B794:B818)</f>
        <v>13061</v>
      </c>
      <c r="C793" s="168">
        <f>SUM(C794:C818)</f>
        <v>15005</v>
      </c>
      <c r="D793" s="163"/>
    </row>
    <row r="794" ht="22" customHeight="1" spans="1:4">
      <c r="A794" s="178" t="s">
        <v>93</v>
      </c>
      <c r="B794" s="164">
        <v>3444</v>
      </c>
      <c r="C794" s="164">
        <v>3327</v>
      </c>
      <c r="D794" s="163"/>
    </row>
    <row r="795" ht="22" customHeight="1" spans="1:4">
      <c r="A795" s="178" t="s">
        <v>94</v>
      </c>
      <c r="B795" s="164"/>
      <c r="C795" s="164"/>
      <c r="D795" s="163"/>
    </row>
    <row r="796" ht="22" customHeight="1" spans="1:4">
      <c r="A796" s="178" t="s">
        <v>95</v>
      </c>
      <c r="B796" s="164"/>
      <c r="C796" s="164"/>
      <c r="D796" s="163"/>
    </row>
    <row r="797" ht="22" customHeight="1" spans="1:4">
      <c r="A797" s="178" t="s">
        <v>102</v>
      </c>
      <c r="B797" s="164">
        <v>185</v>
      </c>
      <c r="C797" s="164">
        <v>191</v>
      </c>
      <c r="D797" s="163"/>
    </row>
    <row r="798" ht="22" customHeight="1" spans="1:4">
      <c r="A798" s="178" t="s">
        <v>679</v>
      </c>
      <c r="B798" s="164"/>
      <c r="C798" s="164"/>
      <c r="D798" s="163"/>
    </row>
    <row r="799" ht="22" customHeight="1" spans="1:4">
      <c r="A799" s="178" t="s">
        <v>680</v>
      </c>
      <c r="B799" s="164">
        <v>12</v>
      </c>
      <c r="C799" s="164"/>
      <c r="D799" s="163"/>
    </row>
    <row r="800" ht="22" customHeight="1" spans="1:4">
      <c r="A800" s="178" t="s">
        <v>681</v>
      </c>
      <c r="B800" s="164">
        <v>385</v>
      </c>
      <c r="C800" s="164">
        <v>356</v>
      </c>
      <c r="D800" s="163"/>
    </row>
    <row r="801" ht="22" customHeight="1" spans="1:4">
      <c r="A801" s="178" t="s">
        <v>682</v>
      </c>
      <c r="B801" s="164">
        <v>130</v>
      </c>
      <c r="C801" s="164">
        <v>120</v>
      </c>
      <c r="D801" s="163"/>
    </row>
    <row r="802" ht="22" customHeight="1" spans="1:4">
      <c r="A802" s="178" t="s">
        <v>683</v>
      </c>
      <c r="B802" s="164">
        <v>10</v>
      </c>
      <c r="C802" s="164"/>
      <c r="D802" s="163"/>
    </row>
    <row r="803" ht="22" customHeight="1" spans="1:4">
      <c r="A803" s="178" t="s">
        <v>684</v>
      </c>
      <c r="B803" s="164"/>
      <c r="C803" s="164"/>
      <c r="D803" s="163"/>
    </row>
    <row r="804" ht="22" customHeight="1" spans="1:4">
      <c r="A804" s="178" t="s">
        <v>685</v>
      </c>
      <c r="B804" s="164">
        <v>4</v>
      </c>
      <c r="C804" s="164"/>
      <c r="D804" s="163"/>
    </row>
    <row r="805" ht="22" customHeight="1" spans="1:4">
      <c r="A805" s="178" t="s">
        <v>686</v>
      </c>
      <c r="B805" s="164"/>
      <c r="C805" s="164"/>
      <c r="D805" s="163"/>
    </row>
    <row r="806" ht="22" customHeight="1" spans="1:4">
      <c r="A806" s="178" t="s">
        <v>687</v>
      </c>
      <c r="B806" s="164">
        <v>33</v>
      </c>
      <c r="C806" s="164"/>
      <c r="D806" s="163"/>
    </row>
    <row r="807" ht="22" customHeight="1" spans="1:4">
      <c r="A807" s="178" t="s">
        <v>688</v>
      </c>
      <c r="B807" s="164"/>
      <c r="C807" s="164"/>
      <c r="D807" s="163"/>
    </row>
    <row r="808" ht="22" customHeight="1" spans="1:4">
      <c r="A808" s="178" t="s">
        <v>689</v>
      </c>
      <c r="B808" s="164"/>
      <c r="C808" s="164"/>
      <c r="D808" s="163"/>
    </row>
    <row r="809" ht="22" customHeight="1" spans="1:4">
      <c r="A809" s="178" t="s">
        <v>690</v>
      </c>
      <c r="B809" s="164">
        <v>1772</v>
      </c>
      <c r="C809" s="164">
        <v>1669</v>
      </c>
      <c r="D809" s="163"/>
    </row>
    <row r="810" ht="22" customHeight="1" spans="1:4">
      <c r="A810" s="178" t="s">
        <v>691</v>
      </c>
      <c r="B810" s="164">
        <v>214</v>
      </c>
      <c r="C810" s="164">
        <v>200</v>
      </c>
      <c r="D810" s="163"/>
    </row>
    <row r="811" ht="22" customHeight="1" spans="1:4">
      <c r="A811" s="178" t="s">
        <v>692</v>
      </c>
      <c r="B811" s="164"/>
      <c r="C811" s="164"/>
      <c r="D811" s="163"/>
    </row>
    <row r="812" ht="22" customHeight="1" spans="1:4">
      <c r="A812" s="178" t="s">
        <v>693</v>
      </c>
      <c r="B812" s="164">
        <v>889</v>
      </c>
      <c r="C812" s="164">
        <v>550</v>
      </c>
      <c r="D812" s="163"/>
    </row>
    <row r="813" ht="22" customHeight="1" spans="1:4">
      <c r="A813" s="178" t="s">
        <v>694</v>
      </c>
      <c r="B813" s="164">
        <v>337</v>
      </c>
      <c r="C813" s="164">
        <v>351</v>
      </c>
      <c r="D813" s="163"/>
    </row>
    <row r="814" ht="22" customHeight="1" spans="1:4">
      <c r="A814" s="178" t="s">
        <v>695</v>
      </c>
      <c r="B814" s="164">
        <v>78</v>
      </c>
      <c r="C814" s="164">
        <v>60</v>
      </c>
      <c r="D814" s="163"/>
    </row>
    <row r="815" ht="22" customHeight="1" spans="1:4">
      <c r="A815" s="178" t="s">
        <v>696</v>
      </c>
      <c r="B815" s="164"/>
      <c r="C815" s="164"/>
      <c r="D815" s="163"/>
    </row>
    <row r="816" ht="22" customHeight="1" spans="1:4">
      <c r="A816" s="178" t="s">
        <v>697</v>
      </c>
      <c r="B816" s="164"/>
      <c r="C816" s="164"/>
      <c r="D816" s="163"/>
    </row>
    <row r="817" ht="22" customHeight="1" spans="1:4">
      <c r="A817" s="178" t="s">
        <v>698</v>
      </c>
      <c r="B817" s="164">
        <v>2547</v>
      </c>
      <c r="C817" s="164">
        <v>2925</v>
      </c>
      <c r="D817" s="163"/>
    </row>
    <row r="818" ht="22" customHeight="1" spans="1:4">
      <c r="A818" s="178" t="s">
        <v>699</v>
      </c>
      <c r="B818" s="164">
        <v>3021</v>
      </c>
      <c r="C818" s="164">
        <v>5256</v>
      </c>
      <c r="D818" s="163"/>
    </row>
    <row r="819" ht="22" customHeight="1" spans="1:4">
      <c r="A819" s="178" t="s">
        <v>700</v>
      </c>
      <c r="B819" s="168">
        <f>SUM(B820:B843)</f>
        <v>11528</v>
      </c>
      <c r="C819" s="168">
        <f>SUM(C820:C843)</f>
        <v>11564</v>
      </c>
      <c r="D819" s="163"/>
    </row>
    <row r="820" ht="22" customHeight="1" spans="1:4">
      <c r="A820" s="178" t="s">
        <v>93</v>
      </c>
      <c r="B820" s="164">
        <v>2360</v>
      </c>
      <c r="C820" s="164">
        <v>220</v>
      </c>
      <c r="D820" s="163"/>
    </row>
    <row r="821" ht="22" customHeight="1" spans="1:4">
      <c r="A821" s="178" t="s">
        <v>94</v>
      </c>
      <c r="B821" s="164"/>
      <c r="C821" s="164"/>
      <c r="D821" s="163"/>
    </row>
    <row r="822" ht="22" customHeight="1" spans="1:4">
      <c r="A822" s="178" t="s">
        <v>95</v>
      </c>
      <c r="B822" s="164"/>
      <c r="C822" s="164"/>
      <c r="D822" s="163"/>
    </row>
    <row r="823" ht="22" customHeight="1" spans="1:4">
      <c r="A823" s="178" t="s">
        <v>701</v>
      </c>
      <c r="B823" s="164">
        <v>1296</v>
      </c>
      <c r="C823" s="164">
        <v>5571</v>
      </c>
      <c r="D823" s="163"/>
    </row>
    <row r="824" ht="22" customHeight="1" spans="1:4">
      <c r="A824" s="178" t="s">
        <v>702</v>
      </c>
      <c r="B824" s="164">
        <v>635</v>
      </c>
      <c r="C824" s="164"/>
      <c r="D824" s="163"/>
    </row>
    <row r="825" ht="22" customHeight="1" spans="1:4">
      <c r="A825" s="178" t="s">
        <v>703</v>
      </c>
      <c r="B825" s="164"/>
      <c r="C825" s="164"/>
      <c r="D825" s="163"/>
    </row>
    <row r="826" ht="22" customHeight="1" spans="1:4">
      <c r="A826" s="178" t="s">
        <v>704</v>
      </c>
      <c r="B826" s="164">
        <v>1200</v>
      </c>
      <c r="C826" s="164">
        <v>1019</v>
      </c>
      <c r="D826" s="163"/>
    </row>
    <row r="827" ht="22" customHeight="1" spans="1:4">
      <c r="A827" s="178" t="s">
        <v>705</v>
      </c>
      <c r="B827" s="164">
        <v>1806</v>
      </c>
      <c r="C827" s="164">
        <v>1420</v>
      </c>
      <c r="D827" s="163"/>
    </row>
    <row r="828" ht="22" customHeight="1" spans="1:4">
      <c r="A828" s="178" t="s">
        <v>706</v>
      </c>
      <c r="B828" s="164">
        <v>37</v>
      </c>
      <c r="C828" s="164"/>
      <c r="D828" s="163"/>
    </row>
    <row r="829" ht="22" customHeight="1" spans="1:4">
      <c r="A829" s="178" t="s">
        <v>707</v>
      </c>
      <c r="B829" s="164"/>
      <c r="C829" s="164"/>
      <c r="D829" s="163"/>
    </row>
    <row r="830" ht="22" customHeight="1" spans="1:4">
      <c r="A830" s="178" t="s">
        <v>708</v>
      </c>
      <c r="B830" s="164"/>
      <c r="C830" s="164"/>
      <c r="D830" s="163"/>
    </row>
    <row r="831" ht="22" customHeight="1" spans="1:4">
      <c r="A831" s="178" t="s">
        <v>709</v>
      </c>
      <c r="B831" s="164">
        <v>702</v>
      </c>
      <c r="C831" s="164"/>
      <c r="D831" s="163"/>
    </row>
    <row r="832" ht="22" customHeight="1" spans="1:4">
      <c r="A832" s="178" t="s">
        <v>710</v>
      </c>
      <c r="B832" s="164"/>
      <c r="C832" s="164"/>
      <c r="D832" s="163"/>
    </row>
    <row r="833" ht="22" customHeight="1" spans="1:4">
      <c r="A833" s="178" t="s">
        <v>711</v>
      </c>
      <c r="B833" s="164"/>
      <c r="C833" s="164"/>
      <c r="D833" s="163"/>
    </row>
    <row r="834" ht="22" customHeight="1" spans="1:4">
      <c r="A834" s="178" t="s">
        <v>712</v>
      </c>
      <c r="B834" s="164"/>
      <c r="C834" s="164"/>
      <c r="D834" s="163"/>
    </row>
    <row r="835" ht="22" customHeight="1" spans="1:4">
      <c r="A835" s="178" t="s">
        <v>713</v>
      </c>
      <c r="B835" s="164"/>
      <c r="C835" s="164"/>
      <c r="D835" s="163"/>
    </row>
    <row r="836" ht="22" customHeight="1" spans="1:4">
      <c r="A836" s="178" t="s">
        <v>714</v>
      </c>
      <c r="B836" s="164">
        <v>30</v>
      </c>
      <c r="C836" s="164"/>
      <c r="D836" s="163"/>
    </row>
    <row r="837" ht="22" customHeight="1" spans="1:4">
      <c r="A837" s="178" t="s">
        <v>715</v>
      </c>
      <c r="B837" s="164"/>
      <c r="C837" s="164"/>
      <c r="D837" s="163"/>
    </row>
    <row r="838" ht="22" customHeight="1" spans="1:4">
      <c r="A838" s="178" t="s">
        <v>716</v>
      </c>
      <c r="B838" s="164"/>
      <c r="C838" s="164"/>
      <c r="D838" s="163"/>
    </row>
    <row r="839" ht="22" customHeight="1" spans="1:4">
      <c r="A839" s="178" t="s">
        <v>717</v>
      </c>
      <c r="B839" s="164">
        <v>270</v>
      </c>
      <c r="C839" s="164">
        <v>100</v>
      </c>
      <c r="D839" s="163"/>
    </row>
    <row r="840" ht="22" customHeight="1" spans="1:4">
      <c r="A840" s="178" t="s">
        <v>718</v>
      </c>
      <c r="B840" s="164">
        <v>281</v>
      </c>
      <c r="C840" s="164"/>
      <c r="D840" s="163"/>
    </row>
    <row r="841" ht="22" customHeight="1" spans="1:4">
      <c r="A841" s="178" t="s">
        <v>719</v>
      </c>
      <c r="B841" s="164"/>
      <c r="C841" s="164"/>
      <c r="D841" s="163"/>
    </row>
    <row r="842" ht="22" customHeight="1" spans="1:4">
      <c r="A842" s="178" t="s">
        <v>685</v>
      </c>
      <c r="B842" s="164"/>
      <c r="C842" s="164"/>
      <c r="D842" s="163"/>
    </row>
    <row r="843" ht="22" customHeight="1" spans="1:4">
      <c r="A843" s="178" t="s">
        <v>720</v>
      </c>
      <c r="B843" s="164">
        <v>2911</v>
      </c>
      <c r="C843" s="164">
        <v>3234</v>
      </c>
      <c r="D843" s="163"/>
    </row>
    <row r="844" ht="22" customHeight="1" spans="1:4">
      <c r="A844" s="178" t="s">
        <v>721</v>
      </c>
      <c r="B844" s="168">
        <f>SUM(B845:B871)</f>
        <v>3578</v>
      </c>
      <c r="C844" s="168">
        <f>SUM(C845:C871)</f>
        <v>3518</v>
      </c>
      <c r="D844" s="163"/>
    </row>
    <row r="845" ht="22" customHeight="1" spans="1:4">
      <c r="A845" s="178" t="s">
        <v>93</v>
      </c>
      <c r="B845" s="164">
        <v>170</v>
      </c>
      <c r="C845" s="164"/>
      <c r="D845" s="163"/>
    </row>
    <row r="846" ht="22" customHeight="1" spans="1:4">
      <c r="A846" s="178" t="s">
        <v>94</v>
      </c>
      <c r="B846" s="164"/>
      <c r="C846" s="164"/>
      <c r="D846" s="163"/>
    </row>
    <row r="847" ht="22" customHeight="1" spans="1:4">
      <c r="A847" s="178" t="s">
        <v>95</v>
      </c>
      <c r="B847" s="164"/>
      <c r="C847" s="164"/>
      <c r="D847" s="163"/>
    </row>
    <row r="848" ht="22" customHeight="1" spans="1:4">
      <c r="A848" s="178" t="s">
        <v>722</v>
      </c>
      <c r="B848" s="164"/>
      <c r="C848" s="164"/>
      <c r="D848" s="163"/>
    </row>
    <row r="849" ht="22" customHeight="1" spans="1:4">
      <c r="A849" s="178" t="s">
        <v>723</v>
      </c>
      <c r="B849" s="164">
        <v>898</v>
      </c>
      <c r="C849" s="164">
        <v>960</v>
      </c>
      <c r="D849" s="163"/>
    </row>
    <row r="850" ht="22" customHeight="1" spans="1:4">
      <c r="A850" s="178" t="s">
        <v>724</v>
      </c>
      <c r="B850" s="164">
        <v>428</v>
      </c>
      <c r="C850" s="164">
        <v>550</v>
      </c>
      <c r="D850" s="163"/>
    </row>
    <row r="851" ht="22" customHeight="1" spans="1:4">
      <c r="A851" s="178" t="s">
        <v>725</v>
      </c>
      <c r="B851" s="164"/>
      <c r="C851" s="164"/>
      <c r="D851" s="163"/>
    </row>
    <row r="852" ht="22" customHeight="1" spans="1:4">
      <c r="A852" s="178" t="s">
        <v>726</v>
      </c>
      <c r="B852" s="164"/>
      <c r="C852" s="164"/>
      <c r="D852" s="163"/>
    </row>
    <row r="853" ht="22" customHeight="1" spans="1:4">
      <c r="A853" s="178" t="s">
        <v>727</v>
      </c>
      <c r="B853" s="164"/>
      <c r="C853" s="164"/>
      <c r="D853" s="163"/>
    </row>
    <row r="854" ht="22" customHeight="1" spans="1:4">
      <c r="A854" s="178" t="s">
        <v>728</v>
      </c>
      <c r="B854" s="164"/>
      <c r="C854" s="164"/>
      <c r="D854" s="163"/>
    </row>
    <row r="855" ht="22" customHeight="1" spans="1:4">
      <c r="A855" s="178" t="s">
        <v>729</v>
      </c>
      <c r="B855" s="164"/>
      <c r="C855" s="164"/>
      <c r="D855" s="163"/>
    </row>
    <row r="856" ht="22" customHeight="1" spans="1:4">
      <c r="A856" s="178" t="s">
        <v>730</v>
      </c>
      <c r="B856" s="164">
        <v>16</v>
      </c>
      <c r="C856" s="164"/>
      <c r="D856" s="163"/>
    </row>
    <row r="857" ht="22" customHeight="1" spans="1:4">
      <c r="A857" s="178" t="s">
        <v>731</v>
      </c>
      <c r="B857" s="164">
        <v>235</v>
      </c>
      <c r="C857" s="164"/>
      <c r="D857" s="163"/>
    </row>
    <row r="858" ht="22" customHeight="1" spans="1:4">
      <c r="A858" s="178" t="s">
        <v>732</v>
      </c>
      <c r="B858" s="164">
        <v>173</v>
      </c>
      <c r="C858" s="164">
        <v>182</v>
      </c>
      <c r="D858" s="163"/>
    </row>
    <row r="859" ht="22" customHeight="1" spans="1:4">
      <c r="A859" s="178" t="s">
        <v>733</v>
      </c>
      <c r="B859" s="164"/>
      <c r="C859" s="164"/>
      <c r="D859" s="163"/>
    </row>
    <row r="860" ht="22" customHeight="1" spans="1:4">
      <c r="A860" s="178" t="s">
        <v>734</v>
      </c>
      <c r="B860" s="164">
        <v>796</v>
      </c>
      <c r="C860" s="164">
        <v>834</v>
      </c>
      <c r="D860" s="163"/>
    </row>
    <row r="861" ht="22" customHeight="1" spans="1:4">
      <c r="A861" s="178" t="s">
        <v>735</v>
      </c>
      <c r="B861" s="164"/>
      <c r="C861" s="164"/>
      <c r="D861" s="163"/>
    </row>
    <row r="862" ht="22" customHeight="1" spans="1:4">
      <c r="A862" s="178" t="s">
        <v>736</v>
      </c>
      <c r="B862" s="164"/>
      <c r="C862" s="164"/>
      <c r="D862" s="163"/>
    </row>
    <row r="863" ht="22" customHeight="1" spans="1:4">
      <c r="A863" s="178" t="s">
        <v>737</v>
      </c>
      <c r="B863" s="164"/>
      <c r="C863" s="164"/>
      <c r="D863" s="163"/>
    </row>
    <row r="864" ht="22" customHeight="1" spans="1:4">
      <c r="A864" s="178" t="s">
        <v>738</v>
      </c>
      <c r="B864" s="164">
        <v>18</v>
      </c>
      <c r="C864" s="164">
        <v>20</v>
      </c>
      <c r="D864" s="163"/>
    </row>
    <row r="865" ht="22" customHeight="1" spans="1:4">
      <c r="A865" s="178" t="s">
        <v>739</v>
      </c>
      <c r="B865" s="164"/>
      <c r="C865" s="164"/>
      <c r="D865" s="163"/>
    </row>
    <row r="866" ht="22" customHeight="1" spans="1:4">
      <c r="A866" s="178" t="s">
        <v>713</v>
      </c>
      <c r="B866" s="164"/>
      <c r="C866" s="164"/>
      <c r="D866" s="163"/>
    </row>
    <row r="867" ht="22" customHeight="1" spans="1:4">
      <c r="A867" s="178" t="s">
        <v>740</v>
      </c>
      <c r="B867" s="164"/>
      <c r="C867" s="164"/>
      <c r="D867" s="163"/>
    </row>
    <row r="868" ht="22" customHeight="1" spans="1:4">
      <c r="A868" s="178" t="s">
        <v>741</v>
      </c>
      <c r="B868" s="164">
        <v>404</v>
      </c>
      <c r="C868" s="164">
        <v>430</v>
      </c>
      <c r="D868" s="163"/>
    </row>
    <row r="869" ht="22" customHeight="1" spans="1:4">
      <c r="A869" s="178" t="s">
        <v>742</v>
      </c>
      <c r="B869" s="164"/>
      <c r="C869" s="164"/>
      <c r="D869" s="163"/>
    </row>
    <row r="870" ht="22" customHeight="1" spans="1:4">
      <c r="A870" s="178" t="s">
        <v>743</v>
      </c>
      <c r="B870" s="164"/>
      <c r="C870" s="164"/>
      <c r="D870" s="163"/>
    </row>
    <row r="871" ht="22" customHeight="1" spans="1:4">
      <c r="A871" s="178" t="s">
        <v>744</v>
      </c>
      <c r="B871" s="164">
        <v>440</v>
      </c>
      <c r="C871" s="164">
        <v>542</v>
      </c>
      <c r="D871" s="163"/>
    </row>
    <row r="872" ht="22" customHeight="1" spans="1:4">
      <c r="A872" s="178" t="s">
        <v>745</v>
      </c>
      <c r="B872" s="168">
        <f>SUM(B873:B882)</f>
        <v>20471</v>
      </c>
      <c r="C872" s="168">
        <f>SUM(C873:C882)</f>
        <v>13090</v>
      </c>
      <c r="D872" s="163"/>
    </row>
    <row r="873" ht="22" customHeight="1" spans="1:4">
      <c r="A873" s="178" t="s">
        <v>93</v>
      </c>
      <c r="B873" s="164">
        <v>271</v>
      </c>
      <c r="C873" s="164">
        <v>256</v>
      </c>
      <c r="D873" s="163"/>
    </row>
    <row r="874" ht="22" customHeight="1" spans="1:4">
      <c r="A874" s="178" t="s">
        <v>94</v>
      </c>
      <c r="B874" s="164"/>
      <c r="C874" s="164"/>
      <c r="D874" s="163"/>
    </row>
    <row r="875" ht="22" customHeight="1" spans="1:4">
      <c r="A875" s="178" t="s">
        <v>95</v>
      </c>
      <c r="B875" s="164"/>
      <c r="C875" s="164"/>
      <c r="D875" s="163"/>
    </row>
    <row r="876" ht="22" customHeight="1" spans="1:4">
      <c r="A876" s="178" t="s">
        <v>746</v>
      </c>
      <c r="B876" s="164">
        <v>1632</v>
      </c>
      <c r="C876" s="164">
        <v>1200</v>
      </c>
      <c r="D876" s="163"/>
    </row>
    <row r="877" ht="22" customHeight="1" spans="1:4">
      <c r="A877" s="178" t="s">
        <v>747</v>
      </c>
      <c r="B877" s="164">
        <v>8287</v>
      </c>
      <c r="C877" s="164">
        <v>5569</v>
      </c>
      <c r="D877" s="163"/>
    </row>
    <row r="878" ht="22" customHeight="1" spans="1:4">
      <c r="A878" s="178" t="s">
        <v>748</v>
      </c>
      <c r="B878" s="164">
        <v>1</v>
      </c>
      <c r="C878" s="164"/>
      <c r="D878" s="163"/>
    </row>
    <row r="879" ht="22" customHeight="1" spans="1:4">
      <c r="A879" s="178" t="s">
        <v>749</v>
      </c>
      <c r="B879" s="164"/>
      <c r="C879" s="164"/>
      <c r="D879" s="163"/>
    </row>
    <row r="880" ht="22" customHeight="1" spans="1:4">
      <c r="A880" s="178" t="s">
        <v>750</v>
      </c>
      <c r="B880" s="164"/>
      <c r="C880" s="164"/>
      <c r="D880" s="163"/>
    </row>
    <row r="881" ht="22" customHeight="1" spans="1:4">
      <c r="A881" s="178" t="s">
        <v>751</v>
      </c>
      <c r="B881" s="164"/>
      <c r="C881" s="164"/>
      <c r="D881" s="163"/>
    </row>
    <row r="882" ht="22" customHeight="1" spans="1:4">
      <c r="A882" s="178" t="s">
        <v>752</v>
      </c>
      <c r="B882" s="164">
        <v>10280</v>
      </c>
      <c r="C882" s="164">
        <v>6065</v>
      </c>
      <c r="D882" s="163"/>
    </row>
    <row r="883" ht="22" customHeight="1" spans="1:4">
      <c r="A883" s="178" t="s">
        <v>753</v>
      </c>
      <c r="B883" s="168">
        <f>SUM(B884:B889)</f>
        <v>4581</v>
      </c>
      <c r="C883" s="168">
        <f>SUM(C884:C889)</f>
        <v>4423</v>
      </c>
      <c r="D883" s="163"/>
    </row>
    <row r="884" ht="22" customHeight="1" spans="1:4">
      <c r="A884" s="178" t="s">
        <v>754</v>
      </c>
      <c r="B884" s="164">
        <v>455</v>
      </c>
      <c r="C884" s="164">
        <v>426</v>
      </c>
      <c r="D884" s="163"/>
    </row>
    <row r="885" ht="22" customHeight="1" spans="1:4">
      <c r="A885" s="178" t="s">
        <v>755</v>
      </c>
      <c r="B885" s="164"/>
      <c r="C885" s="164"/>
      <c r="D885" s="163"/>
    </row>
    <row r="886" ht="22" customHeight="1" spans="1:4">
      <c r="A886" s="178" t="s">
        <v>756</v>
      </c>
      <c r="B886" s="164">
        <v>3353</v>
      </c>
      <c r="C886" s="164">
        <v>3322</v>
      </c>
      <c r="D886" s="163"/>
    </row>
    <row r="887" ht="22" customHeight="1" spans="1:4">
      <c r="A887" s="178" t="s">
        <v>757</v>
      </c>
      <c r="B887" s="164"/>
      <c r="C887" s="164"/>
      <c r="D887" s="163"/>
    </row>
    <row r="888" ht="22" customHeight="1" spans="1:4">
      <c r="A888" s="178" t="s">
        <v>758</v>
      </c>
      <c r="B888" s="164">
        <v>626</v>
      </c>
      <c r="C888" s="164">
        <v>566</v>
      </c>
      <c r="D888" s="163"/>
    </row>
    <row r="889" ht="22" customHeight="1" spans="1:4">
      <c r="A889" s="178" t="s">
        <v>759</v>
      </c>
      <c r="B889" s="164">
        <v>147</v>
      </c>
      <c r="C889" s="164">
        <v>109</v>
      </c>
      <c r="D889" s="163"/>
    </row>
    <row r="890" ht="22" customHeight="1" spans="1:4">
      <c r="A890" s="178" t="s">
        <v>760</v>
      </c>
      <c r="B890" s="168">
        <f>SUM(B891:B896)</f>
        <v>1261</v>
      </c>
      <c r="C890" s="168">
        <f>SUM(C891:C896)</f>
        <v>1910</v>
      </c>
      <c r="D890" s="163"/>
    </row>
    <row r="891" ht="22" customHeight="1" spans="1:4">
      <c r="A891" s="178" t="s">
        <v>761</v>
      </c>
      <c r="B891" s="164"/>
      <c r="C891" s="164"/>
      <c r="D891" s="163"/>
    </row>
    <row r="892" ht="22" customHeight="1" spans="1:4">
      <c r="A892" s="178" t="s">
        <v>762</v>
      </c>
      <c r="B892" s="164"/>
      <c r="C892" s="164"/>
      <c r="D892" s="163"/>
    </row>
    <row r="893" ht="22" customHeight="1" spans="1:4">
      <c r="A893" s="178" t="s">
        <v>763</v>
      </c>
      <c r="B893" s="164">
        <v>728</v>
      </c>
      <c r="C893" s="164">
        <v>560</v>
      </c>
      <c r="D893" s="163"/>
    </row>
    <row r="894" ht="22" customHeight="1" spans="1:4">
      <c r="A894" s="178" t="s">
        <v>764</v>
      </c>
      <c r="B894" s="164">
        <v>533</v>
      </c>
      <c r="C894" s="164">
        <v>1350</v>
      </c>
      <c r="D894" s="163"/>
    </row>
    <row r="895" ht="22" customHeight="1" spans="1:4">
      <c r="A895" s="178" t="s">
        <v>765</v>
      </c>
      <c r="B895" s="164"/>
      <c r="C895" s="164"/>
      <c r="D895" s="163"/>
    </row>
    <row r="896" ht="22" customHeight="1" spans="1:4">
      <c r="A896" s="178" t="s">
        <v>766</v>
      </c>
      <c r="B896" s="164"/>
      <c r="C896" s="164"/>
      <c r="D896" s="163"/>
    </row>
    <row r="897" ht="22" customHeight="1" spans="1:4">
      <c r="A897" s="178" t="s">
        <v>767</v>
      </c>
      <c r="B897" s="168">
        <f>SUM(B898:B899)</f>
        <v>73</v>
      </c>
      <c r="C897" s="168">
        <f>SUM(C898:C899)</f>
        <v>50</v>
      </c>
      <c r="D897" s="163"/>
    </row>
    <row r="898" ht="22" customHeight="1" spans="1:4">
      <c r="A898" s="178" t="s">
        <v>768</v>
      </c>
      <c r="B898" s="164"/>
      <c r="C898" s="164"/>
      <c r="D898" s="163"/>
    </row>
    <row r="899" ht="22" customHeight="1" spans="1:4">
      <c r="A899" s="178" t="s">
        <v>769</v>
      </c>
      <c r="B899" s="164">
        <v>73</v>
      </c>
      <c r="C899" s="164">
        <v>50</v>
      </c>
      <c r="D899" s="163"/>
    </row>
    <row r="900" ht="22" customHeight="1" spans="1:4">
      <c r="A900" s="178" t="s">
        <v>770</v>
      </c>
      <c r="B900" s="168">
        <f>SUM(B901:B902)</f>
        <v>419</v>
      </c>
      <c r="C900" s="168">
        <f>SUM(C901:C902)</f>
        <v>1000</v>
      </c>
      <c r="D900" s="163"/>
    </row>
    <row r="901" ht="22" customHeight="1" spans="1:4">
      <c r="A901" s="178" t="s">
        <v>771</v>
      </c>
      <c r="B901" s="164"/>
      <c r="C901" s="164"/>
      <c r="D901" s="163"/>
    </row>
    <row r="902" ht="22" customHeight="1" spans="1:4">
      <c r="A902" s="178" t="s">
        <v>772</v>
      </c>
      <c r="B902" s="164">
        <v>419</v>
      </c>
      <c r="C902" s="164">
        <v>1000</v>
      </c>
      <c r="D902" s="163"/>
    </row>
    <row r="903" ht="22" customHeight="1" spans="1:4">
      <c r="A903" s="179" t="s">
        <v>773</v>
      </c>
      <c r="B903" s="164">
        <f>SUM(B904,B927,B937,B947,B952,B959,B964)</f>
        <v>19636</v>
      </c>
      <c r="C903" s="164">
        <f>SUM(C904,C927,C937,C947,C952,C959,C964)</f>
        <v>18953</v>
      </c>
      <c r="D903" s="163"/>
    </row>
    <row r="904" ht="22" customHeight="1" spans="1:4">
      <c r="A904" s="178" t="s">
        <v>774</v>
      </c>
      <c r="B904" s="168">
        <f>SUM(B905:B926)</f>
        <v>15697</v>
      </c>
      <c r="C904" s="168">
        <f>SUM(C905:C926)</f>
        <v>18953</v>
      </c>
      <c r="D904" s="163"/>
    </row>
    <row r="905" ht="22" customHeight="1" spans="1:4">
      <c r="A905" s="178" t="s">
        <v>93</v>
      </c>
      <c r="B905" s="164">
        <v>1696</v>
      </c>
      <c r="C905" s="164">
        <v>1758</v>
      </c>
      <c r="D905" s="163"/>
    </row>
    <row r="906" ht="22" customHeight="1" spans="1:4">
      <c r="A906" s="178" t="s">
        <v>94</v>
      </c>
      <c r="B906" s="164">
        <v>24</v>
      </c>
      <c r="C906" s="164"/>
      <c r="D906" s="163"/>
    </row>
    <row r="907" ht="22" customHeight="1" spans="1:4">
      <c r="A907" s="178" t="s">
        <v>95</v>
      </c>
      <c r="B907" s="164"/>
      <c r="C907" s="164"/>
      <c r="D907" s="163"/>
    </row>
    <row r="908" ht="22" customHeight="1" spans="1:4">
      <c r="A908" s="178" t="s">
        <v>775</v>
      </c>
      <c r="B908" s="164">
        <v>8685</v>
      </c>
      <c r="C908" s="164">
        <v>10536</v>
      </c>
      <c r="D908" s="163"/>
    </row>
    <row r="909" ht="22" customHeight="1" spans="1:4">
      <c r="A909" s="178" t="s">
        <v>776</v>
      </c>
      <c r="B909" s="164">
        <v>1468</v>
      </c>
      <c r="C909" s="164">
        <v>1639</v>
      </c>
      <c r="D909" s="163"/>
    </row>
    <row r="910" ht="22" customHeight="1" spans="1:4">
      <c r="A910" s="178" t="s">
        <v>777</v>
      </c>
      <c r="B910" s="164"/>
      <c r="C910" s="164"/>
      <c r="D910" s="163"/>
    </row>
    <row r="911" ht="22" customHeight="1" spans="1:4">
      <c r="A911" s="178" t="s">
        <v>778</v>
      </c>
      <c r="B911" s="164"/>
      <c r="C911" s="164">
        <v>76</v>
      </c>
      <c r="D911" s="163"/>
    </row>
    <row r="912" ht="22" customHeight="1" spans="1:4">
      <c r="A912" s="178" t="s">
        <v>779</v>
      </c>
      <c r="B912" s="164"/>
      <c r="C912" s="164"/>
      <c r="D912" s="163"/>
    </row>
    <row r="913" ht="22" customHeight="1" spans="1:4">
      <c r="A913" s="178" t="s">
        <v>780</v>
      </c>
      <c r="B913" s="164">
        <v>64</v>
      </c>
      <c r="C913" s="164">
        <v>316</v>
      </c>
      <c r="D913" s="163"/>
    </row>
    <row r="914" ht="22" customHeight="1" spans="1:4">
      <c r="A914" s="178" t="s">
        <v>781</v>
      </c>
      <c r="B914" s="164"/>
      <c r="C914" s="164"/>
      <c r="D914" s="163"/>
    </row>
    <row r="915" ht="22" customHeight="1" spans="1:4">
      <c r="A915" s="178" t="s">
        <v>782</v>
      </c>
      <c r="B915" s="164"/>
      <c r="C915" s="164"/>
      <c r="D915" s="163"/>
    </row>
    <row r="916" ht="22" customHeight="1" spans="1:4">
      <c r="A916" s="178" t="s">
        <v>783</v>
      </c>
      <c r="B916" s="164"/>
      <c r="C916" s="164"/>
      <c r="D916" s="163"/>
    </row>
    <row r="917" ht="22" customHeight="1" spans="1:4">
      <c r="A917" s="178" t="s">
        <v>784</v>
      </c>
      <c r="B917" s="164"/>
      <c r="C917" s="164"/>
      <c r="D917" s="163"/>
    </row>
    <row r="918" ht="22" customHeight="1" spans="1:4">
      <c r="A918" s="178" t="s">
        <v>785</v>
      </c>
      <c r="B918" s="164"/>
      <c r="C918" s="164"/>
      <c r="D918" s="163"/>
    </row>
    <row r="919" ht="22" customHeight="1" spans="1:4">
      <c r="A919" s="178" t="s">
        <v>786</v>
      </c>
      <c r="B919" s="164"/>
      <c r="C919" s="164"/>
      <c r="D919" s="163"/>
    </row>
    <row r="920" ht="22" customHeight="1" spans="1:4">
      <c r="A920" s="178" t="s">
        <v>787</v>
      </c>
      <c r="B920" s="164"/>
      <c r="C920" s="164"/>
      <c r="D920" s="163"/>
    </row>
    <row r="921" ht="22" customHeight="1" spans="1:4">
      <c r="A921" s="178" t="s">
        <v>788</v>
      </c>
      <c r="B921" s="164"/>
      <c r="C921" s="164"/>
      <c r="D921" s="163"/>
    </row>
    <row r="922" ht="22" customHeight="1" spans="1:4">
      <c r="A922" s="178" t="s">
        <v>789</v>
      </c>
      <c r="B922" s="164"/>
      <c r="C922" s="164"/>
      <c r="D922" s="163"/>
    </row>
    <row r="923" ht="22" customHeight="1" spans="1:4">
      <c r="A923" s="178" t="s">
        <v>790</v>
      </c>
      <c r="B923" s="164"/>
      <c r="C923" s="164"/>
      <c r="D923" s="163"/>
    </row>
    <row r="924" ht="22" customHeight="1" spans="1:4">
      <c r="A924" s="178" t="s">
        <v>791</v>
      </c>
      <c r="B924" s="164"/>
      <c r="C924" s="164"/>
      <c r="D924" s="163"/>
    </row>
    <row r="925" ht="22" customHeight="1" spans="1:4">
      <c r="A925" s="178" t="s">
        <v>792</v>
      </c>
      <c r="B925" s="164"/>
      <c r="C925" s="164"/>
      <c r="D925" s="163"/>
    </row>
    <row r="926" ht="22" customHeight="1" spans="1:4">
      <c r="A926" s="178" t="s">
        <v>793</v>
      </c>
      <c r="B926" s="164">
        <v>3760</v>
      </c>
      <c r="C926" s="164">
        <v>4628</v>
      </c>
      <c r="D926" s="163"/>
    </row>
    <row r="927" ht="22" customHeight="1" spans="1:4">
      <c r="A927" s="178" t="s">
        <v>794</v>
      </c>
      <c r="B927" s="168">
        <f>SUM(B928:B936)</f>
        <v>0</v>
      </c>
      <c r="C927" s="168">
        <f>SUM(C928:C936)</f>
        <v>0</v>
      </c>
      <c r="D927" s="163"/>
    </row>
    <row r="928" ht="22" customHeight="1" spans="1:4">
      <c r="A928" s="178" t="s">
        <v>93</v>
      </c>
      <c r="B928" s="164"/>
      <c r="C928" s="164"/>
      <c r="D928" s="163"/>
    </row>
    <row r="929" ht="22" customHeight="1" spans="1:4">
      <c r="A929" s="178" t="s">
        <v>94</v>
      </c>
      <c r="B929" s="164"/>
      <c r="C929" s="164"/>
      <c r="D929" s="163"/>
    </row>
    <row r="930" ht="22" customHeight="1" spans="1:4">
      <c r="A930" s="178" t="s">
        <v>95</v>
      </c>
      <c r="B930" s="164"/>
      <c r="C930" s="164"/>
      <c r="D930" s="163"/>
    </row>
    <row r="931" ht="22" customHeight="1" spans="1:4">
      <c r="A931" s="178" t="s">
        <v>795</v>
      </c>
      <c r="B931" s="164"/>
      <c r="C931" s="164"/>
      <c r="D931" s="163"/>
    </row>
    <row r="932" ht="22" customHeight="1" spans="1:4">
      <c r="A932" s="178" t="s">
        <v>796</v>
      </c>
      <c r="B932" s="164"/>
      <c r="C932" s="164"/>
      <c r="D932" s="163"/>
    </row>
    <row r="933" ht="22" customHeight="1" spans="1:4">
      <c r="A933" s="178" t="s">
        <v>797</v>
      </c>
      <c r="B933" s="164"/>
      <c r="C933" s="164"/>
      <c r="D933" s="163"/>
    </row>
    <row r="934" ht="22" customHeight="1" spans="1:4">
      <c r="A934" s="178" t="s">
        <v>798</v>
      </c>
      <c r="B934" s="164"/>
      <c r="C934" s="164"/>
      <c r="D934" s="163"/>
    </row>
    <row r="935" ht="22" customHeight="1" spans="1:4">
      <c r="A935" s="178" t="s">
        <v>799</v>
      </c>
      <c r="B935" s="164"/>
      <c r="C935" s="164"/>
      <c r="D935" s="163"/>
    </row>
    <row r="936" ht="22" customHeight="1" spans="1:4">
      <c r="A936" s="178" t="s">
        <v>800</v>
      </c>
      <c r="B936" s="164"/>
      <c r="C936" s="164"/>
      <c r="D936" s="163"/>
    </row>
    <row r="937" ht="22" customHeight="1" spans="1:4">
      <c r="A937" s="178" t="s">
        <v>801</v>
      </c>
      <c r="B937" s="168">
        <f>SUM(B938:B946)</f>
        <v>0</v>
      </c>
      <c r="C937" s="168">
        <f>SUM(C938:C946)</f>
        <v>0</v>
      </c>
      <c r="D937" s="163"/>
    </row>
    <row r="938" ht="22" customHeight="1" spans="1:4">
      <c r="A938" s="178" t="s">
        <v>93</v>
      </c>
      <c r="B938" s="164"/>
      <c r="C938" s="164"/>
      <c r="D938" s="163"/>
    </row>
    <row r="939" ht="22" customHeight="1" spans="1:4">
      <c r="A939" s="178" t="s">
        <v>94</v>
      </c>
      <c r="B939" s="164"/>
      <c r="C939" s="164"/>
      <c r="D939" s="163"/>
    </row>
    <row r="940" ht="22" customHeight="1" spans="1:4">
      <c r="A940" s="178" t="s">
        <v>95</v>
      </c>
      <c r="B940" s="164"/>
      <c r="C940" s="164"/>
      <c r="D940" s="163"/>
    </row>
    <row r="941" ht="22" customHeight="1" spans="1:4">
      <c r="A941" s="178" t="s">
        <v>802</v>
      </c>
      <c r="B941" s="164"/>
      <c r="C941" s="164"/>
      <c r="D941" s="163"/>
    </row>
    <row r="942" ht="22" customHeight="1" spans="1:4">
      <c r="A942" s="178" t="s">
        <v>803</v>
      </c>
      <c r="B942" s="164"/>
      <c r="C942" s="164"/>
      <c r="D942" s="163"/>
    </row>
    <row r="943" ht="22" customHeight="1" spans="1:4">
      <c r="A943" s="178" t="s">
        <v>804</v>
      </c>
      <c r="B943" s="164"/>
      <c r="C943" s="164"/>
      <c r="D943" s="163"/>
    </row>
    <row r="944" ht="22" customHeight="1" spans="1:4">
      <c r="A944" s="178" t="s">
        <v>805</v>
      </c>
      <c r="B944" s="164"/>
      <c r="C944" s="164"/>
      <c r="D944" s="163"/>
    </row>
    <row r="945" ht="22" customHeight="1" spans="1:4">
      <c r="A945" s="178" t="s">
        <v>806</v>
      </c>
      <c r="B945" s="164"/>
      <c r="C945" s="164"/>
      <c r="D945" s="163"/>
    </row>
    <row r="946" ht="22" customHeight="1" spans="1:4">
      <c r="A946" s="178" t="s">
        <v>807</v>
      </c>
      <c r="B946" s="164"/>
      <c r="C946" s="164"/>
      <c r="D946" s="163"/>
    </row>
    <row r="947" ht="22" customHeight="1" spans="1:4">
      <c r="A947" s="178" t="s">
        <v>808</v>
      </c>
      <c r="B947" s="168">
        <f>SUM(B948:B951)</f>
        <v>304</v>
      </c>
      <c r="C947" s="168">
        <f>SUM(C948:C951)</f>
        <v>0</v>
      </c>
      <c r="D947" s="163"/>
    </row>
    <row r="948" ht="22" customHeight="1" spans="1:4">
      <c r="A948" s="178" t="s">
        <v>809</v>
      </c>
      <c r="B948" s="164"/>
      <c r="C948" s="164"/>
      <c r="D948" s="163"/>
    </row>
    <row r="949" ht="22" customHeight="1" spans="1:4">
      <c r="A949" s="178" t="s">
        <v>810</v>
      </c>
      <c r="B949" s="164">
        <v>236</v>
      </c>
      <c r="C949" s="164"/>
      <c r="D949" s="163"/>
    </row>
    <row r="950" ht="22" customHeight="1" spans="1:4">
      <c r="A950" s="178" t="s">
        <v>811</v>
      </c>
      <c r="B950" s="164">
        <v>68</v>
      </c>
      <c r="C950" s="164"/>
      <c r="D950" s="163"/>
    </row>
    <row r="951" ht="22" customHeight="1" spans="1:4">
      <c r="A951" s="178" t="s">
        <v>812</v>
      </c>
      <c r="B951" s="164"/>
      <c r="C951" s="164"/>
      <c r="D951" s="163"/>
    </row>
    <row r="952" ht="22" customHeight="1" spans="1:4">
      <c r="A952" s="178" t="s">
        <v>813</v>
      </c>
      <c r="B952" s="168">
        <f>SUM(B953:B958)</f>
        <v>0</v>
      </c>
      <c r="C952" s="168">
        <f>SUM(C953:C958)</f>
        <v>0</v>
      </c>
      <c r="D952" s="163"/>
    </row>
    <row r="953" ht="22" customHeight="1" spans="1:4">
      <c r="A953" s="178" t="s">
        <v>93</v>
      </c>
      <c r="B953" s="164"/>
      <c r="C953" s="164"/>
      <c r="D953" s="163"/>
    </row>
    <row r="954" ht="22" customHeight="1" spans="1:4">
      <c r="A954" s="178" t="s">
        <v>94</v>
      </c>
      <c r="B954" s="164"/>
      <c r="C954" s="164"/>
      <c r="D954" s="163"/>
    </row>
    <row r="955" ht="22" customHeight="1" spans="1:4">
      <c r="A955" s="178" t="s">
        <v>95</v>
      </c>
      <c r="B955" s="164"/>
      <c r="C955" s="164"/>
      <c r="D955" s="163"/>
    </row>
    <row r="956" ht="22" customHeight="1" spans="1:4">
      <c r="A956" s="178" t="s">
        <v>799</v>
      </c>
      <c r="B956" s="164"/>
      <c r="C956" s="164"/>
      <c r="D956" s="163"/>
    </row>
    <row r="957" ht="22" customHeight="1" spans="1:4">
      <c r="A957" s="178" t="s">
        <v>814</v>
      </c>
      <c r="B957" s="164"/>
      <c r="C957" s="164"/>
      <c r="D957" s="163"/>
    </row>
    <row r="958" ht="22" customHeight="1" spans="1:4">
      <c r="A958" s="178" t="s">
        <v>815</v>
      </c>
      <c r="B958" s="164"/>
      <c r="C958" s="164"/>
      <c r="D958" s="163"/>
    </row>
    <row r="959" ht="22" customHeight="1" spans="1:4">
      <c r="A959" s="178" t="s">
        <v>816</v>
      </c>
      <c r="B959" s="168">
        <f>SUM(B960:B963)</f>
        <v>3529</v>
      </c>
      <c r="C959" s="168">
        <f>SUM(C960:C963)</f>
        <v>0</v>
      </c>
      <c r="D959" s="163"/>
    </row>
    <row r="960" ht="22" customHeight="1" spans="1:4">
      <c r="A960" s="178" t="s">
        <v>817</v>
      </c>
      <c r="B960" s="164">
        <v>3529</v>
      </c>
      <c r="C960" s="164"/>
      <c r="D960" s="163"/>
    </row>
    <row r="961" ht="22" customHeight="1" spans="1:4">
      <c r="A961" s="178" t="s">
        <v>818</v>
      </c>
      <c r="B961" s="164"/>
      <c r="C961" s="164"/>
      <c r="D961" s="163"/>
    </row>
    <row r="962" ht="22" customHeight="1" spans="1:4">
      <c r="A962" s="178" t="s">
        <v>819</v>
      </c>
      <c r="B962" s="164"/>
      <c r="C962" s="164"/>
      <c r="D962" s="163"/>
    </row>
    <row r="963" ht="22" customHeight="1" spans="1:4">
      <c r="A963" s="178" t="s">
        <v>820</v>
      </c>
      <c r="B963" s="164"/>
      <c r="C963" s="164"/>
      <c r="D963" s="163"/>
    </row>
    <row r="964" ht="22" customHeight="1" spans="1:4">
      <c r="A964" s="178" t="s">
        <v>821</v>
      </c>
      <c r="B964" s="168">
        <f>SUM(B965:B966)</f>
        <v>106</v>
      </c>
      <c r="C964" s="168">
        <f>SUM(C965:C966)</f>
        <v>0</v>
      </c>
      <c r="D964" s="163"/>
    </row>
    <row r="965" ht="22" customHeight="1" spans="1:4">
      <c r="A965" s="178" t="s">
        <v>822</v>
      </c>
      <c r="B965" s="164">
        <v>100</v>
      </c>
      <c r="C965" s="164"/>
      <c r="D965" s="163"/>
    </row>
    <row r="966" ht="22" customHeight="1" spans="1:4">
      <c r="A966" s="178" t="s">
        <v>823</v>
      </c>
      <c r="B966" s="164">
        <v>6</v>
      </c>
      <c r="C966" s="164"/>
      <c r="D966" s="163"/>
    </row>
    <row r="967" ht="22" customHeight="1" spans="1:4">
      <c r="A967" s="178" t="s">
        <v>824</v>
      </c>
      <c r="B967" s="164">
        <f>SUM(B968,B978,B994,B999,B1010,B1017,B1025)</f>
        <v>2011</v>
      </c>
      <c r="C967" s="164">
        <f>SUM(C968,C978,C994,C999,C1010,C1017,C1025)</f>
        <v>867</v>
      </c>
      <c r="D967" s="163"/>
    </row>
    <row r="968" ht="22" customHeight="1" spans="1:4">
      <c r="A968" s="178" t="s">
        <v>825</v>
      </c>
      <c r="B968" s="168">
        <f>SUM(B969:B977)</f>
        <v>0</v>
      </c>
      <c r="C968" s="168">
        <f>SUM(C969:C977)</f>
        <v>0</v>
      </c>
      <c r="D968" s="163"/>
    </row>
    <row r="969" ht="22" customHeight="1" spans="1:4">
      <c r="A969" s="178" t="s">
        <v>93</v>
      </c>
      <c r="B969" s="164"/>
      <c r="C969" s="164"/>
      <c r="D969" s="163"/>
    </row>
    <row r="970" ht="22" customHeight="1" spans="1:4">
      <c r="A970" s="178" t="s">
        <v>94</v>
      </c>
      <c r="B970" s="164"/>
      <c r="C970" s="164"/>
      <c r="D970" s="163"/>
    </row>
    <row r="971" ht="22" customHeight="1" spans="1:4">
      <c r="A971" s="178" t="s">
        <v>95</v>
      </c>
      <c r="B971" s="164"/>
      <c r="C971" s="164"/>
      <c r="D971" s="163"/>
    </row>
    <row r="972" ht="22" customHeight="1" spans="1:4">
      <c r="A972" s="178" t="s">
        <v>826</v>
      </c>
      <c r="B972" s="164"/>
      <c r="C972" s="164"/>
      <c r="D972" s="163"/>
    </row>
    <row r="973" ht="22" customHeight="1" spans="1:4">
      <c r="A973" s="178" t="s">
        <v>827</v>
      </c>
      <c r="B973" s="164"/>
      <c r="C973" s="164"/>
      <c r="D973" s="163"/>
    </row>
    <row r="974" ht="22" customHeight="1" spans="1:4">
      <c r="A974" s="178" t="s">
        <v>828</v>
      </c>
      <c r="B974" s="164"/>
      <c r="C974" s="164"/>
      <c r="D974" s="163"/>
    </row>
    <row r="975" ht="22" customHeight="1" spans="1:4">
      <c r="A975" s="178" t="s">
        <v>829</v>
      </c>
      <c r="B975" s="164"/>
      <c r="C975" s="164"/>
      <c r="D975" s="163"/>
    </row>
    <row r="976" ht="22" customHeight="1" spans="1:4">
      <c r="A976" s="178" t="s">
        <v>830</v>
      </c>
      <c r="B976" s="164"/>
      <c r="C976" s="164"/>
      <c r="D976" s="163"/>
    </row>
    <row r="977" ht="22" customHeight="1" spans="1:4">
      <c r="A977" s="178" t="s">
        <v>831</v>
      </c>
      <c r="B977" s="164"/>
      <c r="C977" s="164"/>
      <c r="D977" s="163"/>
    </row>
    <row r="978" ht="22" customHeight="1" spans="1:4">
      <c r="A978" s="178" t="s">
        <v>832</v>
      </c>
      <c r="B978" s="168">
        <f>SUM(B979:B993)</f>
        <v>140</v>
      </c>
      <c r="C978" s="168">
        <f>SUM(C979:C993)</f>
        <v>0</v>
      </c>
      <c r="D978" s="163"/>
    </row>
    <row r="979" ht="22" customHeight="1" spans="1:4">
      <c r="A979" s="178" t="s">
        <v>93</v>
      </c>
      <c r="B979" s="164"/>
      <c r="C979" s="164"/>
      <c r="D979" s="163"/>
    </row>
    <row r="980" ht="22" customHeight="1" spans="1:4">
      <c r="A980" s="178" t="s">
        <v>94</v>
      </c>
      <c r="B980" s="164"/>
      <c r="C980" s="164"/>
      <c r="D980" s="163"/>
    </row>
    <row r="981" ht="22" customHeight="1" spans="1:4">
      <c r="A981" s="178" t="s">
        <v>95</v>
      </c>
      <c r="B981" s="164"/>
      <c r="C981" s="164"/>
      <c r="D981" s="163"/>
    </row>
    <row r="982" ht="22" customHeight="1" spans="1:4">
      <c r="A982" s="178" t="s">
        <v>833</v>
      </c>
      <c r="B982" s="164"/>
      <c r="C982" s="164"/>
      <c r="D982" s="163"/>
    </row>
    <row r="983" ht="22" customHeight="1" spans="1:4">
      <c r="A983" s="178" t="s">
        <v>834</v>
      </c>
      <c r="B983" s="164"/>
      <c r="C983" s="164"/>
      <c r="D983" s="163"/>
    </row>
    <row r="984" ht="22" customHeight="1" spans="1:4">
      <c r="A984" s="178" t="s">
        <v>835</v>
      </c>
      <c r="B984" s="164"/>
      <c r="C984" s="164"/>
      <c r="D984" s="163"/>
    </row>
    <row r="985" ht="22" customHeight="1" spans="1:4">
      <c r="A985" s="178" t="s">
        <v>836</v>
      </c>
      <c r="B985" s="164"/>
      <c r="C985" s="164"/>
      <c r="D985" s="163"/>
    </row>
    <row r="986" ht="22" customHeight="1" spans="1:4">
      <c r="A986" s="178" t="s">
        <v>837</v>
      </c>
      <c r="B986" s="164"/>
      <c r="C986" s="164"/>
      <c r="D986" s="163"/>
    </row>
    <row r="987" ht="22" customHeight="1" spans="1:4">
      <c r="A987" s="178" t="s">
        <v>838</v>
      </c>
      <c r="B987" s="164"/>
      <c r="C987" s="164"/>
      <c r="D987" s="163"/>
    </row>
    <row r="988" ht="22" customHeight="1" spans="1:4">
      <c r="A988" s="178" t="s">
        <v>839</v>
      </c>
      <c r="B988" s="164"/>
      <c r="C988" s="164"/>
      <c r="D988" s="163"/>
    </row>
    <row r="989" ht="22" customHeight="1" spans="1:4">
      <c r="A989" s="178" t="s">
        <v>840</v>
      </c>
      <c r="B989" s="164"/>
      <c r="C989" s="164"/>
      <c r="D989" s="163"/>
    </row>
    <row r="990" ht="22" customHeight="1" spans="1:4">
      <c r="A990" s="178" t="s">
        <v>841</v>
      </c>
      <c r="B990" s="164"/>
      <c r="C990" s="164"/>
      <c r="D990" s="163"/>
    </row>
    <row r="991" ht="22" customHeight="1" spans="1:4">
      <c r="A991" s="178" t="s">
        <v>842</v>
      </c>
      <c r="B991" s="164"/>
      <c r="C991" s="164"/>
      <c r="D991" s="163"/>
    </row>
    <row r="992" ht="22" customHeight="1" spans="1:4">
      <c r="A992" s="178" t="s">
        <v>843</v>
      </c>
      <c r="B992" s="164"/>
      <c r="C992" s="164"/>
      <c r="D992" s="163"/>
    </row>
    <row r="993" ht="22" customHeight="1" spans="1:4">
      <c r="A993" s="178" t="s">
        <v>844</v>
      </c>
      <c r="B993" s="164">
        <v>140</v>
      </c>
      <c r="C993" s="164"/>
      <c r="D993" s="163"/>
    </row>
    <row r="994" ht="22" customHeight="1" spans="1:4">
      <c r="A994" s="178" t="s">
        <v>845</v>
      </c>
      <c r="B994" s="168">
        <f>SUM(B995:B998)</f>
        <v>0</v>
      </c>
      <c r="C994" s="168">
        <f>SUM(C995:C998)</f>
        <v>0</v>
      </c>
      <c r="D994" s="163"/>
    </row>
    <row r="995" ht="22" customHeight="1" spans="1:4">
      <c r="A995" s="178" t="s">
        <v>93</v>
      </c>
      <c r="B995" s="164"/>
      <c r="C995" s="164"/>
      <c r="D995" s="163"/>
    </row>
    <row r="996" ht="22" customHeight="1" spans="1:4">
      <c r="A996" s="178" t="s">
        <v>94</v>
      </c>
      <c r="B996" s="164"/>
      <c r="C996" s="164"/>
      <c r="D996" s="163"/>
    </row>
    <row r="997" ht="22" customHeight="1" spans="1:4">
      <c r="A997" s="178" t="s">
        <v>95</v>
      </c>
      <c r="B997" s="164"/>
      <c r="C997" s="164"/>
      <c r="D997" s="163"/>
    </row>
    <row r="998" ht="22" customHeight="1" spans="1:4">
      <c r="A998" s="178" t="s">
        <v>846</v>
      </c>
      <c r="B998" s="164"/>
      <c r="C998" s="164"/>
      <c r="D998" s="163"/>
    </row>
    <row r="999" ht="22" customHeight="1" spans="1:4">
      <c r="A999" s="178" t="s">
        <v>847</v>
      </c>
      <c r="B999" s="168">
        <f>SUM(B1000:B1009)</f>
        <v>0</v>
      </c>
      <c r="C999" s="168">
        <f>SUM(C1000:C1009)</f>
        <v>0</v>
      </c>
      <c r="D999" s="163"/>
    </row>
    <row r="1000" ht="22" customHeight="1" spans="1:4">
      <c r="A1000" s="178" t="s">
        <v>93</v>
      </c>
      <c r="B1000" s="164"/>
      <c r="C1000" s="164"/>
      <c r="D1000" s="163"/>
    </row>
    <row r="1001" ht="22" customHeight="1" spans="1:4">
      <c r="A1001" s="178" t="s">
        <v>94</v>
      </c>
      <c r="B1001" s="164"/>
      <c r="C1001" s="164"/>
      <c r="D1001" s="163"/>
    </row>
    <row r="1002" ht="22" customHeight="1" spans="1:4">
      <c r="A1002" s="178" t="s">
        <v>95</v>
      </c>
      <c r="B1002" s="164"/>
      <c r="C1002" s="164"/>
      <c r="D1002" s="163"/>
    </row>
    <row r="1003" ht="22" customHeight="1" spans="1:4">
      <c r="A1003" s="178" t="s">
        <v>848</v>
      </c>
      <c r="B1003" s="164"/>
      <c r="C1003" s="164"/>
      <c r="D1003" s="163"/>
    </row>
    <row r="1004" ht="22" customHeight="1" spans="1:4">
      <c r="A1004" s="178" t="s">
        <v>849</v>
      </c>
      <c r="B1004" s="164"/>
      <c r="C1004" s="164"/>
      <c r="D1004" s="163"/>
    </row>
    <row r="1005" ht="22" customHeight="1" spans="1:4">
      <c r="A1005" s="178" t="s">
        <v>850</v>
      </c>
      <c r="B1005" s="164"/>
      <c r="C1005" s="164"/>
      <c r="D1005" s="163"/>
    </row>
    <row r="1006" ht="22" customHeight="1" spans="1:4">
      <c r="A1006" s="178" t="s">
        <v>851</v>
      </c>
      <c r="B1006" s="164"/>
      <c r="C1006" s="164"/>
      <c r="D1006" s="163"/>
    </row>
    <row r="1007" ht="22" customHeight="1" spans="1:4">
      <c r="A1007" s="178" t="s">
        <v>852</v>
      </c>
      <c r="B1007" s="164"/>
      <c r="C1007" s="164"/>
      <c r="D1007" s="163"/>
    </row>
    <row r="1008" ht="22" customHeight="1" spans="1:4">
      <c r="A1008" s="178" t="s">
        <v>102</v>
      </c>
      <c r="B1008" s="164"/>
      <c r="C1008" s="164"/>
      <c r="D1008" s="163"/>
    </row>
    <row r="1009" ht="22" customHeight="1" spans="1:4">
      <c r="A1009" s="178" t="s">
        <v>853</v>
      </c>
      <c r="B1009" s="164"/>
      <c r="C1009" s="164"/>
      <c r="D1009" s="163"/>
    </row>
    <row r="1010" ht="22" customHeight="1" spans="1:4">
      <c r="A1010" s="178" t="s">
        <v>854</v>
      </c>
      <c r="B1010" s="168">
        <f>SUM(B1011:B1016)</f>
        <v>0</v>
      </c>
      <c r="C1010" s="168">
        <f>SUM(C1011:C1016)</f>
        <v>0</v>
      </c>
      <c r="D1010" s="163"/>
    </row>
    <row r="1011" ht="22" customHeight="1" spans="1:4">
      <c r="A1011" s="178" t="s">
        <v>93</v>
      </c>
      <c r="B1011" s="164"/>
      <c r="C1011" s="164"/>
      <c r="D1011" s="163"/>
    </row>
    <row r="1012" ht="22" customHeight="1" spans="1:4">
      <c r="A1012" s="178" t="s">
        <v>94</v>
      </c>
      <c r="B1012" s="164"/>
      <c r="C1012" s="164"/>
      <c r="D1012" s="163"/>
    </row>
    <row r="1013" ht="22" customHeight="1" spans="1:4">
      <c r="A1013" s="178" t="s">
        <v>95</v>
      </c>
      <c r="B1013" s="164"/>
      <c r="C1013" s="164"/>
      <c r="D1013" s="163"/>
    </row>
    <row r="1014" ht="22" customHeight="1" spans="1:4">
      <c r="A1014" s="178" t="s">
        <v>855</v>
      </c>
      <c r="B1014" s="164"/>
      <c r="C1014" s="164"/>
      <c r="D1014" s="163"/>
    </row>
    <row r="1015" ht="22" customHeight="1" spans="1:4">
      <c r="A1015" s="178" t="s">
        <v>856</v>
      </c>
      <c r="B1015" s="164"/>
      <c r="C1015" s="164"/>
      <c r="D1015" s="163"/>
    </row>
    <row r="1016" ht="22" customHeight="1" spans="1:4">
      <c r="A1016" s="178" t="s">
        <v>857</v>
      </c>
      <c r="B1016" s="164"/>
      <c r="C1016" s="164"/>
      <c r="D1016" s="163"/>
    </row>
    <row r="1017" ht="22" customHeight="1" spans="1:4">
      <c r="A1017" s="178" t="s">
        <v>858</v>
      </c>
      <c r="B1017" s="168">
        <f>SUM(B1018:B1024)</f>
        <v>992</v>
      </c>
      <c r="C1017" s="168">
        <v>780</v>
      </c>
      <c r="D1017" s="163"/>
    </row>
    <row r="1018" ht="22" customHeight="1" spans="1:4">
      <c r="A1018" s="178" t="s">
        <v>93</v>
      </c>
      <c r="B1018" s="164"/>
      <c r="C1018" s="164"/>
      <c r="D1018" s="163"/>
    </row>
    <row r="1019" ht="22" customHeight="1" spans="1:4">
      <c r="A1019" s="178" t="s">
        <v>94</v>
      </c>
      <c r="B1019" s="164"/>
      <c r="C1019" s="164"/>
      <c r="D1019" s="163"/>
    </row>
    <row r="1020" ht="22" customHeight="1" spans="1:4">
      <c r="A1020" s="178" t="s">
        <v>95</v>
      </c>
      <c r="B1020" s="164"/>
      <c r="C1020" s="164"/>
      <c r="D1020" s="163"/>
    </row>
    <row r="1021" ht="22" customHeight="1" spans="1:4">
      <c r="A1021" s="178" t="s">
        <v>859</v>
      </c>
      <c r="B1021" s="164"/>
      <c r="C1021" s="164"/>
      <c r="D1021" s="163"/>
    </row>
    <row r="1022" ht="22" customHeight="1" spans="1:4">
      <c r="A1022" s="178" t="s">
        <v>860</v>
      </c>
      <c r="B1022" s="164">
        <v>30</v>
      </c>
      <c r="C1022" s="164"/>
      <c r="D1022" s="163"/>
    </row>
    <row r="1023" ht="22" customHeight="1" spans="1:4">
      <c r="A1023" s="178" t="s">
        <v>861</v>
      </c>
      <c r="B1023" s="164"/>
      <c r="C1023" s="164"/>
      <c r="D1023" s="163"/>
    </row>
    <row r="1024" ht="22" customHeight="1" spans="1:4">
      <c r="A1024" s="178" t="s">
        <v>862</v>
      </c>
      <c r="B1024" s="164">
        <v>962</v>
      </c>
      <c r="C1024" s="164">
        <v>780</v>
      </c>
      <c r="D1024" s="163"/>
    </row>
    <row r="1025" ht="22" customHeight="1" spans="1:4">
      <c r="A1025" s="178" t="s">
        <v>863</v>
      </c>
      <c r="B1025" s="168">
        <f>SUM(B1026:B1030)</f>
        <v>879</v>
      </c>
      <c r="C1025" s="168">
        <f>SUM(C1026:C1030)</f>
        <v>87</v>
      </c>
      <c r="D1025" s="163"/>
    </row>
    <row r="1026" ht="22" customHeight="1" spans="1:4">
      <c r="A1026" s="178" t="s">
        <v>864</v>
      </c>
      <c r="B1026" s="164"/>
      <c r="C1026" s="164"/>
      <c r="D1026" s="163"/>
    </row>
    <row r="1027" ht="22" customHeight="1" spans="1:4">
      <c r="A1027" s="178" t="s">
        <v>865</v>
      </c>
      <c r="B1027" s="164"/>
      <c r="C1027" s="164"/>
      <c r="D1027" s="163"/>
    </row>
    <row r="1028" ht="22" customHeight="1" spans="1:4">
      <c r="A1028" s="178" t="s">
        <v>866</v>
      </c>
      <c r="B1028" s="164"/>
      <c r="C1028" s="164"/>
      <c r="D1028" s="163"/>
    </row>
    <row r="1029" ht="22" customHeight="1" spans="1:4">
      <c r="A1029" s="178" t="s">
        <v>867</v>
      </c>
      <c r="B1029" s="164"/>
      <c r="C1029" s="164"/>
      <c r="D1029" s="163"/>
    </row>
    <row r="1030" ht="22" customHeight="1" spans="1:4">
      <c r="A1030" s="178" t="s">
        <v>868</v>
      </c>
      <c r="B1030" s="164">
        <v>879</v>
      </c>
      <c r="C1030" s="164">
        <v>87</v>
      </c>
      <c r="D1030" s="163"/>
    </row>
    <row r="1031" ht="22" customHeight="1" spans="1:4">
      <c r="A1031" s="178" t="s">
        <v>869</v>
      </c>
      <c r="B1031" s="164">
        <f>SUM(B1032,B1042,B1048)</f>
        <v>1454</v>
      </c>
      <c r="C1031" s="164">
        <f>SUM(C1032,C1042,C1048)</f>
        <v>854</v>
      </c>
      <c r="D1031" s="163"/>
    </row>
    <row r="1032" ht="22" customHeight="1" spans="1:4">
      <c r="A1032" s="178" t="s">
        <v>870</v>
      </c>
      <c r="B1032" s="168">
        <f>SUM(B1033:B1041)</f>
        <v>1404</v>
      </c>
      <c r="C1032" s="168">
        <f>SUM(C1033:C1041)</f>
        <v>854</v>
      </c>
      <c r="D1032" s="163"/>
    </row>
    <row r="1033" ht="22" customHeight="1" spans="1:4">
      <c r="A1033" s="178" t="s">
        <v>93</v>
      </c>
      <c r="B1033" s="164">
        <v>192</v>
      </c>
      <c r="C1033" s="164">
        <v>144</v>
      </c>
      <c r="D1033" s="163"/>
    </row>
    <row r="1034" ht="22" customHeight="1" spans="1:4">
      <c r="A1034" s="178" t="s">
        <v>94</v>
      </c>
      <c r="B1034" s="164"/>
      <c r="C1034" s="164"/>
      <c r="D1034" s="163"/>
    </row>
    <row r="1035" ht="22" customHeight="1" spans="1:4">
      <c r="A1035" s="178" t="s">
        <v>95</v>
      </c>
      <c r="B1035" s="164"/>
      <c r="C1035" s="164"/>
      <c r="D1035" s="163"/>
    </row>
    <row r="1036" ht="22" customHeight="1" spans="1:4">
      <c r="A1036" s="178" t="s">
        <v>871</v>
      </c>
      <c r="B1036" s="164"/>
      <c r="C1036" s="164"/>
      <c r="D1036" s="163"/>
    </row>
    <row r="1037" ht="22" customHeight="1" spans="1:4">
      <c r="A1037" s="178" t="s">
        <v>872</v>
      </c>
      <c r="B1037" s="164"/>
      <c r="C1037" s="164"/>
      <c r="D1037" s="163"/>
    </row>
    <row r="1038" ht="22" customHeight="1" spans="1:4">
      <c r="A1038" s="178" t="s">
        <v>873</v>
      </c>
      <c r="B1038" s="164"/>
      <c r="C1038" s="164"/>
      <c r="D1038" s="163"/>
    </row>
    <row r="1039" ht="22" customHeight="1" spans="1:4">
      <c r="A1039" s="178" t="s">
        <v>874</v>
      </c>
      <c r="B1039" s="164">
        <v>303</v>
      </c>
      <c r="C1039" s="164"/>
      <c r="D1039" s="163"/>
    </row>
    <row r="1040" ht="22" customHeight="1" spans="1:4">
      <c r="A1040" s="178" t="s">
        <v>102</v>
      </c>
      <c r="B1040" s="164"/>
      <c r="C1040" s="164"/>
      <c r="D1040" s="163"/>
    </row>
    <row r="1041" ht="22" customHeight="1" spans="1:4">
      <c r="A1041" s="178" t="s">
        <v>875</v>
      </c>
      <c r="B1041" s="164">
        <v>909</v>
      </c>
      <c r="C1041" s="164">
        <v>710</v>
      </c>
      <c r="D1041" s="163"/>
    </row>
    <row r="1042" ht="22" customHeight="1" spans="1:4">
      <c r="A1042" s="178" t="s">
        <v>876</v>
      </c>
      <c r="B1042" s="168">
        <f>SUM(B1043:B1047)</f>
        <v>43</v>
      </c>
      <c r="C1042" s="168">
        <f>SUM(C1043:C1047)</f>
        <v>0</v>
      </c>
      <c r="D1042" s="163"/>
    </row>
    <row r="1043" ht="22" customHeight="1" spans="1:4">
      <c r="A1043" s="178" t="s">
        <v>93</v>
      </c>
      <c r="B1043" s="164"/>
      <c r="C1043" s="164"/>
      <c r="D1043" s="163"/>
    </row>
    <row r="1044" ht="22" customHeight="1" spans="1:4">
      <c r="A1044" s="178" t="s">
        <v>94</v>
      </c>
      <c r="B1044" s="164"/>
      <c r="C1044" s="164"/>
      <c r="D1044" s="163"/>
    </row>
    <row r="1045" ht="22" customHeight="1" spans="1:4">
      <c r="A1045" s="178" t="s">
        <v>95</v>
      </c>
      <c r="B1045" s="164"/>
      <c r="C1045" s="164"/>
      <c r="D1045" s="163"/>
    </row>
    <row r="1046" ht="22" customHeight="1" spans="1:4">
      <c r="A1046" s="178" t="s">
        <v>877</v>
      </c>
      <c r="B1046" s="164"/>
      <c r="C1046" s="164"/>
      <c r="D1046" s="163"/>
    </row>
    <row r="1047" ht="22" customHeight="1" spans="1:4">
      <c r="A1047" s="178" t="s">
        <v>878</v>
      </c>
      <c r="B1047" s="164">
        <v>43</v>
      </c>
      <c r="C1047" s="164"/>
      <c r="D1047" s="163"/>
    </row>
    <row r="1048" ht="22" customHeight="1" spans="1:4">
      <c r="A1048" s="178" t="s">
        <v>879</v>
      </c>
      <c r="B1048" s="168">
        <f>SUM(B1049:B1050)</f>
        <v>7</v>
      </c>
      <c r="C1048" s="168">
        <f>SUM(C1049:C1050)</f>
        <v>0</v>
      </c>
      <c r="D1048" s="163"/>
    </row>
    <row r="1049" ht="22" customHeight="1" spans="1:4">
      <c r="A1049" s="178" t="s">
        <v>880</v>
      </c>
      <c r="B1049" s="164"/>
      <c r="C1049" s="164"/>
      <c r="D1049" s="163"/>
    </row>
    <row r="1050" ht="22" customHeight="1" spans="1:4">
      <c r="A1050" s="178" t="s">
        <v>881</v>
      </c>
      <c r="B1050" s="164">
        <v>7</v>
      </c>
      <c r="C1050" s="164"/>
      <c r="D1050" s="163"/>
    </row>
    <row r="1051" ht="22" customHeight="1" spans="1:4">
      <c r="A1051" s="178" t="s">
        <v>882</v>
      </c>
      <c r="B1051" s="164">
        <f>SUM(B1052,B1059,B1069,B1075,B1078)</f>
        <v>35</v>
      </c>
      <c r="C1051" s="164">
        <f>SUM(C1052,C1059,C1069,C1075,C1078)</f>
        <v>0</v>
      </c>
      <c r="D1051" s="163"/>
    </row>
    <row r="1052" ht="22" customHeight="1" spans="1:4">
      <c r="A1052" s="178" t="s">
        <v>883</v>
      </c>
      <c r="B1052" s="168">
        <f>B1053+B1053+B1054+B1056+B1057+B1058</f>
        <v>15</v>
      </c>
      <c r="C1052" s="168">
        <f>SUM(C1053:C1058)</f>
        <v>0</v>
      </c>
      <c r="D1052" s="163"/>
    </row>
    <row r="1053" ht="22" customHeight="1" spans="1:4">
      <c r="A1053" s="178" t="s">
        <v>93</v>
      </c>
      <c r="B1053" s="164"/>
      <c r="C1053" s="164"/>
      <c r="D1053" s="163"/>
    </row>
    <row r="1054" ht="22" customHeight="1" spans="1:4">
      <c r="A1054" s="178" t="s">
        <v>94</v>
      </c>
      <c r="B1054" s="164"/>
      <c r="C1054" s="164"/>
      <c r="D1054" s="163"/>
    </row>
    <row r="1055" ht="22" customHeight="1" spans="1:4">
      <c r="A1055" s="178" t="s">
        <v>95</v>
      </c>
      <c r="B1055" s="164"/>
      <c r="C1055" s="164"/>
      <c r="D1055" s="163"/>
    </row>
    <row r="1056" ht="22" customHeight="1" spans="1:4">
      <c r="A1056" s="178" t="s">
        <v>884</v>
      </c>
      <c r="B1056" s="164"/>
      <c r="C1056" s="164"/>
      <c r="D1056" s="163"/>
    </row>
    <row r="1057" ht="22" customHeight="1" spans="1:4">
      <c r="A1057" s="178" t="s">
        <v>102</v>
      </c>
      <c r="B1057" s="164"/>
      <c r="C1057" s="164"/>
      <c r="D1057" s="163"/>
    </row>
    <row r="1058" ht="22" customHeight="1" spans="1:4">
      <c r="A1058" s="178" t="s">
        <v>885</v>
      </c>
      <c r="B1058" s="164">
        <v>15</v>
      </c>
      <c r="C1058" s="164"/>
      <c r="D1058" s="163"/>
    </row>
    <row r="1059" ht="22" customHeight="1" spans="1:4">
      <c r="A1059" s="178" t="s">
        <v>886</v>
      </c>
      <c r="B1059" s="168">
        <f>SUM(B1060:B1068)</f>
        <v>0</v>
      </c>
      <c r="C1059" s="168">
        <f>SUM(C1060:C1068)</f>
        <v>0</v>
      </c>
      <c r="D1059" s="163"/>
    </row>
    <row r="1060" ht="22" customHeight="1" spans="1:4">
      <c r="A1060" s="178" t="s">
        <v>887</v>
      </c>
      <c r="B1060" s="164"/>
      <c r="C1060" s="164"/>
      <c r="D1060" s="163"/>
    </row>
    <row r="1061" ht="22" customHeight="1" spans="1:4">
      <c r="A1061" s="178" t="s">
        <v>888</v>
      </c>
      <c r="B1061" s="164"/>
      <c r="C1061" s="164"/>
      <c r="D1061" s="163"/>
    </row>
    <row r="1062" ht="22" customHeight="1" spans="1:4">
      <c r="A1062" s="178" t="s">
        <v>889</v>
      </c>
      <c r="B1062" s="164"/>
      <c r="C1062" s="164"/>
      <c r="D1062" s="163"/>
    </row>
    <row r="1063" ht="22" customHeight="1" spans="1:4">
      <c r="A1063" s="178" t="s">
        <v>890</v>
      </c>
      <c r="B1063" s="164"/>
      <c r="C1063" s="164"/>
      <c r="D1063" s="163"/>
    </row>
    <row r="1064" ht="22" customHeight="1" spans="1:4">
      <c r="A1064" s="178" t="s">
        <v>891</v>
      </c>
      <c r="B1064" s="164"/>
      <c r="C1064" s="164"/>
      <c r="D1064" s="163"/>
    </row>
    <row r="1065" ht="22" customHeight="1" spans="1:4">
      <c r="A1065" s="178" t="s">
        <v>892</v>
      </c>
      <c r="B1065" s="164"/>
      <c r="C1065" s="164"/>
      <c r="D1065" s="163"/>
    </row>
    <row r="1066" ht="22" customHeight="1" spans="1:4">
      <c r="A1066" s="178" t="s">
        <v>893</v>
      </c>
      <c r="B1066" s="164"/>
      <c r="C1066" s="164"/>
      <c r="D1066" s="163"/>
    </row>
    <row r="1067" ht="22" customHeight="1" spans="1:4">
      <c r="A1067" s="178" t="s">
        <v>894</v>
      </c>
      <c r="B1067" s="164"/>
      <c r="C1067" s="164"/>
      <c r="D1067" s="163"/>
    </row>
    <row r="1068" ht="22" customHeight="1" spans="1:4">
      <c r="A1068" s="178" t="s">
        <v>895</v>
      </c>
      <c r="B1068" s="164"/>
      <c r="C1068" s="164"/>
      <c r="D1068" s="163"/>
    </row>
    <row r="1069" ht="22" customHeight="1" spans="1:4">
      <c r="A1069" s="178" t="s">
        <v>896</v>
      </c>
      <c r="B1069" s="168">
        <f>SUM(B1070:B1074)</f>
        <v>20</v>
      </c>
      <c r="C1069" s="168">
        <f>SUM(C1070:C1074)</f>
        <v>0</v>
      </c>
      <c r="D1069" s="163"/>
    </row>
    <row r="1070" ht="22" customHeight="1" spans="1:4">
      <c r="A1070" s="178" t="s">
        <v>897</v>
      </c>
      <c r="B1070" s="164"/>
      <c r="C1070" s="164"/>
      <c r="D1070" s="163"/>
    </row>
    <row r="1071" ht="22" customHeight="1" spans="1:4">
      <c r="A1071" s="180" t="s">
        <v>898</v>
      </c>
      <c r="B1071" s="164"/>
      <c r="C1071" s="164"/>
      <c r="D1071" s="163"/>
    </row>
    <row r="1072" ht="22" customHeight="1" spans="1:4">
      <c r="A1072" s="178" t="s">
        <v>899</v>
      </c>
      <c r="B1072" s="164"/>
      <c r="C1072" s="164"/>
      <c r="D1072" s="163"/>
    </row>
    <row r="1073" ht="22" customHeight="1" spans="1:4">
      <c r="A1073" s="178" t="s">
        <v>900</v>
      </c>
      <c r="B1073" s="164"/>
      <c r="C1073" s="164"/>
      <c r="D1073" s="163"/>
    </row>
    <row r="1074" ht="22" customHeight="1" spans="1:4">
      <c r="A1074" s="178" t="s">
        <v>901</v>
      </c>
      <c r="B1074" s="164">
        <v>20</v>
      </c>
      <c r="C1074" s="164"/>
      <c r="D1074" s="163"/>
    </row>
    <row r="1075" ht="22" customHeight="1" spans="1:4">
      <c r="A1075" s="178" t="s">
        <v>902</v>
      </c>
      <c r="B1075" s="168">
        <f>SUM(B1076:B1077)</f>
        <v>0</v>
      </c>
      <c r="C1075" s="168">
        <f>SUM(C1076:C1077)</f>
        <v>0</v>
      </c>
      <c r="D1075" s="163"/>
    </row>
    <row r="1076" ht="22" customHeight="1" spans="1:4">
      <c r="A1076" s="178" t="s">
        <v>903</v>
      </c>
      <c r="B1076" s="164"/>
      <c r="C1076" s="164"/>
      <c r="D1076" s="163"/>
    </row>
    <row r="1077" ht="22" customHeight="1" spans="1:4">
      <c r="A1077" s="178" t="s">
        <v>904</v>
      </c>
      <c r="B1077" s="164"/>
      <c r="C1077" s="164"/>
      <c r="D1077" s="163"/>
    </row>
    <row r="1078" ht="22" customHeight="1" spans="1:4">
      <c r="A1078" s="178" t="s">
        <v>905</v>
      </c>
      <c r="B1078" s="168">
        <f>SUM(B1079,B1080)</f>
        <v>0</v>
      </c>
      <c r="C1078" s="168">
        <f>SUM(C1079,C1080)</f>
        <v>0</v>
      </c>
      <c r="D1078" s="163"/>
    </row>
    <row r="1079" ht="22" customHeight="1" spans="1:4">
      <c r="A1079" s="178" t="s">
        <v>906</v>
      </c>
      <c r="B1079" s="164"/>
      <c r="C1079" s="164"/>
      <c r="D1079" s="163"/>
    </row>
    <row r="1080" ht="22" customHeight="1" spans="1:4">
      <c r="A1080" s="178" t="s">
        <v>907</v>
      </c>
      <c r="B1080" s="164"/>
      <c r="C1080" s="164"/>
      <c r="D1080" s="163"/>
    </row>
    <row r="1081" ht="22" customHeight="1" spans="1:4">
      <c r="A1081" s="178" t="s">
        <v>908</v>
      </c>
      <c r="B1081" s="164">
        <f>SUM(B1082:B1090)</f>
        <v>0</v>
      </c>
      <c r="C1081" s="164">
        <f>SUM(C1082:C1090)</f>
        <v>0</v>
      </c>
      <c r="D1081" s="163"/>
    </row>
    <row r="1082" ht="22" customHeight="1" spans="1:4">
      <c r="A1082" s="178" t="s">
        <v>909</v>
      </c>
      <c r="B1082" s="164"/>
      <c r="C1082" s="164"/>
      <c r="D1082" s="163"/>
    </row>
    <row r="1083" ht="22" customHeight="1" spans="1:4">
      <c r="A1083" s="178" t="s">
        <v>910</v>
      </c>
      <c r="B1083" s="164"/>
      <c r="C1083" s="164"/>
      <c r="D1083" s="163"/>
    </row>
    <row r="1084" ht="22" customHeight="1" spans="1:4">
      <c r="A1084" s="178" t="s">
        <v>911</v>
      </c>
      <c r="B1084" s="164"/>
      <c r="C1084" s="164"/>
      <c r="D1084" s="163"/>
    </row>
    <row r="1085" ht="22" customHeight="1" spans="1:4">
      <c r="A1085" s="178" t="s">
        <v>912</v>
      </c>
      <c r="B1085" s="164"/>
      <c r="C1085" s="164"/>
      <c r="D1085" s="163"/>
    </row>
    <row r="1086" ht="22" customHeight="1" spans="1:4">
      <c r="A1086" s="178" t="s">
        <v>913</v>
      </c>
      <c r="B1086" s="164"/>
      <c r="C1086" s="164"/>
      <c r="D1086" s="163"/>
    </row>
    <row r="1087" ht="22" customHeight="1" spans="1:4">
      <c r="A1087" s="178" t="s">
        <v>914</v>
      </c>
      <c r="B1087" s="164"/>
      <c r="C1087" s="164"/>
      <c r="D1087" s="163"/>
    </row>
    <row r="1088" ht="22" customHeight="1" spans="1:4">
      <c r="A1088" s="178" t="s">
        <v>915</v>
      </c>
      <c r="B1088" s="164"/>
      <c r="C1088" s="164"/>
      <c r="D1088" s="163"/>
    </row>
    <row r="1089" ht="22" customHeight="1" spans="1:4">
      <c r="A1089" s="178" t="s">
        <v>916</v>
      </c>
      <c r="B1089" s="164"/>
      <c r="C1089" s="164"/>
      <c r="D1089" s="163"/>
    </row>
    <row r="1090" ht="22" customHeight="1" spans="1:4">
      <c r="A1090" s="178" t="s">
        <v>917</v>
      </c>
      <c r="B1090" s="164"/>
      <c r="C1090" s="164"/>
      <c r="D1090" s="163"/>
    </row>
    <row r="1091" ht="22" customHeight="1" spans="1:4">
      <c r="A1091" s="178" t="s">
        <v>918</v>
      </c>
      <c r="B1091" s="164">
        <f>SUM(B1092,B1119,B1134)</f>
        <v>2053</v>
      </c>
      <c r="C1091" s="164">
        <f>SUM(C1092,C1119,C1134)</f>
        <v>350</v>
      </c>
      <c r="D1091" s="163"/>
    </row>
    <row r="1092" ht="22" customHeight="1" spans="1:4">
      <c r="A1092" s="178" t="s">
        <v>919</v>
      </c>
      <c r="B1092" s="168">
        <f>SUM(B1093:B1118)</f>
        <v>1973</v>
      </c>
      <c r="C1092" s="168">
        <f>SUM(C1093:C1118)</f>
        <v>303</v>
      </c>
      <c r="D1092" s="163"/>
    </row>
    <row r="1093" ht="22" customHeight="1" spans="1:4">
      <c r="A1093" s="178" t="s">
        <v>93</v>
      </c>
      <c r="B1093" s="164">
        <v>698</v>
      </c>
      <c r="C1093" s="164">
        <v>303</v>
      </c>
      <c r="D1093" s="163"/>
    </row>
    <row r="1094" ht="22" customHeight="1" spans="1:4">
      <c r="A1094" s="178" t="s">
        <v>94</v>
      </c>
      <c r="B1094" s="164"/>
      <c r="C1094" s="164"/>
      <c r="D1094" s="163"/>
    </row>
    <row r="1095" ht="22" customHeight="1" spans="1:4">
      <c r="A1095" s="178" t="s">
        <v>95</v>
      </c>
      <c r="B1095" s="164"/>
      <c r="C1095" s="164"/>
      <c r="D1095" s="163"/>
    </row>
    <row r="1096" ht="22" customHeight="1" spans="1:4">
      <c r="A1096" s="178" t="s">
        <v>920</v>
      </c>
      <c r="B1096" s="164"/>
      <c r="C1096" s="164"/>
      <c r="D1096" s="163"/>
    </row>
    <row r="1097" ht="22" customHeight="1" spans="1:4">
      <c r="A1097" s="178" t="s">
        <v>921</v>
      </c>
      <c r="B1097" s="164">
        <v>8</v>
      </c>
      <c r="C1097" s="164"/>
      <c r="D1097" s="163"/>
    </row>
    <row r="1098" ht="22" customHeight="1" spans="1:4">
      <c r="A1098" s="178" t="s">
        <v>922</v>
      </c>
      <c r="B1098" s="164"/>
      <c r="C1098" s="164"/>
      <c r="D1098" s="163"/>
    </row>
    <row r="1099" ht="22" customHeight="1" spans="1:4">
      <c r="A1099" s="178" t="s">
        <v>923</v>
      </c>
      <c r="B1099" s="164"/>
      <c r="C1099" s="164"/>
      <c r="D1099" s="163"/>
    </row>
    <row r="1100" ht="22" customHeight="1" spans="1:4">
      <c r="A1100" s="178" t="s">
        <v>924</v>
      </c>
      <c r="B1100" s="164">
        <v>121</v>
      </c>
      <c r="C1100" s="164"/>
      <c r="D1100" s="163"/>
    </row>
    <row r="1101" ht="22" customHeight="1" spans="1:4">
      <c r="A1101" s="178" t="s">
        <v>925</v>
      </c>
      <c r="B1101" s="164"/>
      <c r="C1101" s="164"/>
      <c r="D1101" s="163"/>
    </row>
    <row r="1102" ht="22" customHeight="1" spans="1:4">
      <c r="A1102" s="178" t="s">
        <v>926</v>
      </c>
      <c r="B1102" s="164"/>
      <c r="C1102" s="164"/>
      <c r="D1102" s="163"/>
    </row>
    <row r="1103" ht="22" customHeight="1" spans="1:4">
      <c r="A1103" s="178" t="s">
        <v>927</v>
      </c>
      <c r="B1103" s="164"/>
      <c r="C1103" s="164"/>
      <c r="D1103" s="163"/>
    </row>
    <row r="1104" ht="22" customHeight="1" spans="1:4">
      <c r="A1104" s="178" t="s">
        <v>928</v>
      </c>
      <c r="B1104" s="164"/>
      <c r="C1104" s="164"/>
      <c r="D1104" s="163"/>
    </row>
    <row r="1105" ht="22" customHeight="1" spans="1:4">
      <c r="A1105" s="178" t="s">
        <v>929</v>
      </c>
      <c r="B1105" s="164"/>
      <c r="C1105" s="164"/>
      <c r="D1105" s="163"/>
    </row>
    <row r="1106" ht="22" customHeight="1" spans="1:4">
      <c r="A1106" s="178" t="s">
        <v>930</v>
      </c>
      <c r="B1106" s="164"/>
      <c r="C1106" s="164"/>
      <c r="D1106" s="163"/>
    </row>
    <row r="1107" ht="22" customHeight="1" spans="1:4">
      <c r="A1107" s="178" t="s">
        <v>931</v>
      </c>
      <c r="B1107" s="164"/>
      <c r="C1107" s="164"/>
      <c r="D1107" s="163"/>
    </row>
    <row r="1108" ht="22" customHeight="1" spans="1:4">
      <c r="A1108" s="178" t="s">
        <v>932</v>
      </c>
      <c r="B1108" s="164"/>
      <c r="C1108" s="164"/>
      <c r="D1108" s="163"/>
    </row>
    <row r="1109" ht="22" customHeight="1" spans="1:4">
      <c r="A1109" s="178" t="s">
        <v>933</v>
      </c>
      <c r="B1109" s="164"/>
      <c r="C1109" s="164"/>
      <c r="D1109" s="163"/>
    </row>
    <row r="1110" ht="22" customHeight="1" spans="1:4">
      <c r="A1110" s="178" t="s">
        <v>934</v>
      </c>
      <c r="B1110" s="164"/>
      <c r="C1110" s="164"/>
      <c r="D1110" s="163"/>
    </row>
    <row r="1111" ht="22" customHeight="1" spans="1:4">
      <c r="A1111" s="178" t="s">
        <v>935</v>
      </c>
      <c r="B1111" s="164"/>
      <c r="C1111" s="164"/>
      <c r="D1111" s="163"/>
    </row>
    <row r="1112" ht="22" customHeight="1" spans="1:4">
      <c r="A1112" s="178" t="s">
        <v>936</v>
      </c>
      <c r="B1112" s="164"/>
      <c r="C1112" s="164"/>
      <c r="D1112" s="163"/>
    </row>
    <row r="1113" ht="22" customHeight="1" spans="1:4">
      <c r="A1113" s="178" t="s">
        <v>937</v>
      </c>
      <c r="B1113" s="164"/>
      <c r="C1113" s="164"/>
      <c r="D1113" s="163"/>
    </row>
    <row r="1114" ht="22" customHeight="1" spans="1:4">
      <c r="A1114" s="178" t="s">
        <v>938</v>
      </c>
      <c r="B1114" s="164"/>
      <c r="C1114" s="164"/>
      <c r="D1114" s="163"/>
    </row>
    <row r="1115" ht="22" customHeight="1" spans="1:4">
      <c r="A1115" s="178" t="s">
        <v>939</v>
      </c>
      <c r="B1115" s="164"/>
      <c r="C1115" s="164"/>
      <c r="D1115" s="163"/>
    </row>
    <row r="1116" ht="22" customHeight="1" spans="1:4">
      <c r="A1116" s="178" t="s">
        <v>940</v>
      </c>
      <c r="B1116" s="164"/>
      <c r="C1116" s="164"/>
      <c r="D1116" s="163"/>
    </row>
    <row r="1117" ht="22" customHeight="1" spans="1:4">
      <c r="A1117" s="178" t="s">
        <v>102</v>
      </c>
      <c r="B1117" s="164">
        <v>165</v>
      </c>
      <c r="C1117" s="164"/>
      <c r="D1117" s="163"/>
    </row>
    <row r="1118" ht="22" customHeight="1" spans="1:4">
      <c r="A1118" s="178" t="s">
        <v>941</v>
      </c>
      <c r="B1118" s="164">
        <v>981</v>
      </c>
      <c r="C1118" s="164"/>
      <c r="D1118" s="163"/>
    </row>
    <row r="1119" ht="22" customHeight="1" spans="1:4">
      <c r="A1119" s="178" t="s">
        <v>942</v>
      </c>
      <c r="B1119" s="168">
        <f>SUM(B1120:B1134)</f>
        <v>80</v>
      </c>
      <c r="C1119" s="168">
        <f>SUM(C1120:C1134)</f>
        <v>47</v>
      </c>
      <c r="D1119" s="163"/>
    </row>
    <row r="1120" ht="22" customHeight="1" spans="1:4">
      <c r="A1120" s="178" t="s">
        <v>93</v>
      </c>
      <c r="B1120" s="164"/>
      <c r="C1120" s="164"/>
      <c r="D1120" s="163"/>
    </row>
    <row r="1121" ht="22" customHeight="1" spans="1:4">
      <c r="A1121" s="178" t="s">
        <v>94</v>
      </c>
      <c r="B1121" s="164"/>
      <c r="C1121" s="164"/>
      <c r="D1121" s="163"/>
    </row>
    <row r="1122" ht="22" customHeight="1" spans="1:4">
      <c r="A1122" s="178" t="s">
        <v>95</v>
      </c>
      <c r="B1122" s="164"/>
      <c r="C1122" s="164"/>
      <c r="D1122" s="163"/>
    </row>
    <row r="1123" ht="22" customHeight="1" spans="1:4">
      <c r="A1123" s="178" t="s">
        <v>943</v>
      </c>
      <c r="B1123" s="164"/>
      <c r="C1123" s="164"/>
      <c r="D1123" s="163"/>
    </row>
    <row r="1124" ht="22" customHeight="1" spans="1:4">
      <c r="A1124" s="178" t="s">
        <v>944</v>
      </c>
      <c r="B1124" s="164"/>
      <c r="C1124" s="164"/>
      <c r="D1124" s="163"/>
    </row>
    <row r="1125" ht="22" customHeight="1" spans="1:4">
      <c r="A1125" s="178" t="s">
        <v>945</v>
      </c>
      <c r="B1125" s="164"/>
      <c r="C1125" s="164"/>
      <c r="D1125" s="163"/>
    </row>
    <row r="1126" ht="22" customHeight="1" spans="1:4">
      <c r="A1126" s="178" t="s">
        <v>946</v>
      </c>
      <c r="B1126" s="164"/>
      <c r="C1126" s="164"/>
      <c r="D1126" s="163"/>
    </row>
    <row r="1127" ht="22" customHeight="1" spans="1:4">
      <c r="A1127" s="178" t="s">
        <v>947</v>
      </c>
      <c r="B1127" s="164"/>
      <c r="C1127" s="164"/>
      <c r="D1127" s="163"/>
    </row>
    <row r="1128" ht="22" customHeight="1" spans="1:4">
      <c r="A1128" s="178" t="s">
        <v>948</v>
      </c>
      <c r="B1128" s="164">
        <v>40</v>
      </c>
      <c r="C1128" s="164">
        <v>39</v>
      </c>
      <c r="D1128" s="163"/>
    </row>
    <row r="1129" ht="22" customHeight="1" spans="1:4">
      <c r="A1129" s="178" t="s">
        <v>949</v>
      </c>
      <c r="B1129" s="164"/>
      <c r="C1129" s="164"/>
      <c r="D1129" s="163"/>
    </row>
    <row r="1130" ht="22" customHeight="1" spans="1:4">
      <c r="A1130" s="178" t="s">
        <v>950</v>
      </c>
      <c r="B1130" s="164"/>
      <c r="C1130" s="164"/>
      <c r="D1130" s="163"/>
    </row>
    <row r="1131" ht="22" customHeight="1" spans="1:4">
      <c r="A1131" s="178" t="s">
        <v>951</v>
      </c>
      <c r="B1131" s="164"/>
      <c r="C1131" s="164"/>
      <c r="D1131" s="163"/>
    </row>
    <row r="1132" ht="22" customHeight="1" spans="1:4">
      <c r="A1132" s="178" t="s">
        <v>952</v>
      </c>
      <c r="B1132" s="164"/>
      <c r="C1132" s="164"/>
      <c r="D1132" s="163"/>
    </row>
    <row r="1133" ht="22" customHeight="1" spans="1:4">
      <c r="A1133" s="178" t="s">
        <v>953</v>
      </c>
      <c r="B1133" s="164">
        <v>40</v>
      </c>
      <c r="C1133" s="164">
        <v>8</v>
      </c>
      <c r="D1133" s="163"/>
    </row>
    <row r="1134" ht="22" customHeight="1" spans="1:4">
      <c r="A1134" s="178" t="s">
        <v>954</v>
      </c>
      <c r="B1134" s="164"/>
      <c r="C1134" s="164"/>
      <c r="D1134" s="163"/>
    </row>
    <row r="1135" ht="22" customHeight="1" spans="1:4">
      <c r="A1135" s="178" t="s">
        <v>955</v>
      </c>
      <c r="B1135" s="164">
        <f>SUM(B1136,B1147,B1151)</f>
        <v>6403</v>
      </c>
      <c r="C1135" s="164">
        <f>SUM(C1136,C1147,C1151)</f>
        <v>5100</v>
      </c>
      <c r="D1135" s="163"/>
    </row>
    <row r="1136" ht="22" customHeight="1" spans="1:4">
      <c r="A1136" s="178" t="s">
        <v>956</v>
      </c>
      <c r="B1136" s="168">
        <f>SUM(B1137:B1146)</f>
        <v>5972</v>
      </c>
      <c r="C1136" s="168">
        <f>SUM(C1137:C1146)</f>
        <v>4700</v>
      </c>
      <c r="D1136" s="163"/>
    </row>
    <row r="1137" ht="22" customHeight="1" spans="1:4">
      <c r="A1137" s="178" t="s">
        <v>957</v>
      </c>
      <c r="B1137" s="164">
        <v>35</v>
      </c>
      <c r="C1137" s="164"/>
      <c r="D1137" s="163"/>
    </row>
    <row r="1138" ht="22" customHeight="1" spans="1:4">
      <c r="A1138" s="178" t="s">
        <v>958</v>
      </c>
      <c r="B1138" s="164"/>
      <c r="C1138" s="164"/>
      <c r="D1138" s="163"/>
    </row>
    <row r="1139" ht="22" customHeight="1" spans="1:4">
      <c r="A1139" s="178" t="s">
        <v>959</v>
      </c>
      <c r="B1139" s="164">
        <v>2421</v>
      </c>
      <c r="C1139" s="164">
        <v>2400</v>
      </c>
      <c r="D1139" s="163"/>
    </row>
    <row r="1140" ht="22" customHeight="1" spans="1:4">
      <c r="A1140" s="178" t="s">
        <v>960</v>
      </c>
      <c r="B1140" s="164"/>
      <c r="C1140" s="164"/>
      <c r="D1140" s="163"/>
    </row>
    <row r="1141" ht="22" customHeight="1" spans="1:4">
      <c r="A1141" s="178" t="s">
        <v>961</v>
      </c>
      <c r="B1141" s="164">
        <v>243</v>
      </c>
      <c r="C1141" s="164"/>
      <c r="D1141" s="163"/>
    </row>
    <row r="1142" ht="22" customHeight="1" spans="1:4">
      <c r="A1142" s="178" t="s">
        <v>962</v>
      </c>
      <c r="B1142" s="164">
        <v>1</v>
      </c>
      <c r="C1142" s="164"/>
      <c r="D1142" s="163"/>
    </row>
    <row r="1143" ht="22" customHeight="1" spans="1:4">
      <c r="A1143" s="178" t="s">
        <v>963</v>
      </c>
      <c r="B1143" s="164"/>
      <c r="C1143" s="164"/>
      <c r="D1143" s="163"/>
    </row>
    <row r="1144" ht="22" customHeight="1" spans="1:4">
      <c r="A1144" s="178" t="s">
        <v>964</v>
      </c>
      <c r="B1144" s="164">
        <v>300</v>
      </c>
      <c r="C1144" s="164"/>
      <c r="D1144" s="163"/>
    </row>
    <row r="1145" ht="22" customHeight="1" spans="1:4">
      <c r="A1145" s="178" t="s">
        <v>965</v>
      </c>
      <c r="B1145" s="164"/>
      <c r="C1145" s="164"/>
      <c r="D1145" s="163"/>
    </row>
    <row r="1146" ht="22" customHeight="1" spans="1:4">
      <c r="A1146" s="178" t="s">
        <v>966</v>
      </c>
      <c r="B1146" s="164">
        <v>2972</v>
      </c>
      <c r="C1146" s="164">
        <v>2300</v>
      </c>
      <c r="D1146" s="163"/>
    </row>
    <row r="1147" ht="22" customHeight="1" spans="1:4">
      <c r="A1147" s="178" t="s">
        <v>967</v>
      </c>
      <c r="B1147" s="168">
        <f>SUM(B1148:B1150)</f>
        <v>0</v>
      </c>
      <c r="C1147" s="168"/>
      <c r="D1147" s="163"/>
    </row>
    <row r="1148" ht="22" customHeight="1" spans="1:4">
      <c r="A1148" s="178" t="s">
        <v>968</v>
      </c>
      <c r="B1148" s="164"/>
      <c r="C1148" s="164"/>
      <c r="D1148" s="163"/>
    </row>
    <row r="1149" ht="22" customHeight="1" spans="1:4">
      <c r="A1149" s="178" t="s">
        <v>969</v>
      </c>
      <c r="B1149" s="164"/>
      <c r="C1149" s="164"/>
      <c r="D1149" s="163"/>
    </row>
    <row r="1150" ht="22" customHeight="1" spans="1:4">
      <c r="A1150" s="178" t="s">
        <v>970</v>
      </c>
      <c r="B1150" s="164"/>
      <c r="C1150" s="164"/>
      <c r="D1150" s="163"/>
    </row>
    <row r="1151" ht="22" customHeight="1" spans="1:4">
      <c r="A1151" s="178" t="s">
        <v>971</v>
      </c>
      <c r="B1151" s="168">
        <f>SUM(B1152:B1154)</f>
        <v>431</v>
      </c>
      <c r="C1151" s="168">
        <f>SUM(C1152:C1154)</f>
        <v>400</v>
      </c>
      <c r="D1151" s="163"/>
    </row>
    <row r="1152" ht="22" customHeight="1" spans="1:4">
      <c r="A1152" s="178" t="s">
        <v>972</v>
      </c>
      <c r="B1152" s="164"/>
      <c r="C1152" s="164"/>
      <c r="D1152" s="163"/>
    </row>
    <row r="1153" ht="22" customHeight="1" spans="1:4">
      <c r="A1153" s="178" t="s">
        <v>973</v>
      </c>
      <c r="B1153" s="164"/>
      <c r="C1153" s="164"/>
      <c r="D1153" s="163"/>
    </row>
    <row r="1154" ht="22" customHeight="1" spans="1:4">
      <c r="A1154" s="178" t="s">
        <v>974</v>
      </c>
      <c r="B1154" s="164">
        <v>431</v>
      </c>
      <c r="C1154" s="164">
        <v>400</v>
      </c>
      <c r="D1154" s="163"/>
    </row>
    <row r="1155" ht="22" customHeight="1" spans="1:4">
      <c r="A1155" s="178" t="s">
        <v>975</v>
      </c>
      <c r="B1155" s="164">
        <f>SUM(B1156,B1174,B1180,B1186)</f>
        <v>572</v>
      </c>
      <c r="C1155" s="164">
        <f>SUM(C1156,C1174,C1180,C1186)</f>
        <v>119</v>
      </c>
      <c r="D1155" s="163"/>
    </row>
    <row r="1156" ht="22" customHeight="1" spans="1:4">
      <c r="A1156" s="178" t="s">
        <v>976</v>
      </c>
      <c r="B1156" s="168">
        <f>SUM(B1157:B1173)</f>
        <v>236</v>
      </c>
      <c r="C1156" s="168">
        <f>SUM(C1157:C1173)</f>
        <v>87</v>
      </c>
      <c r="D1156" s="163"/>
    </row>
    <row r="1157" ht="22" customHeight="1" spans="1:4">
      <c r="A1157" s="178" t="s">
        <v>93</v>
      </c>
      <c r="B1157" s="164"/>
      <c r="C1157" s="164"/>
      <c r="D1157" s="163"/>
    </row>
    <row r="1158" ht="22" customHeight="1" spans="1:4">
      <c r="A1158" s="178" t="s">
        <v>94</v>
      </c>
      <c r="B1158" s="164"/>
      <c r="C1158" s="164"/>
      <c r="D1158" s="163"/>
    </row>
    <row r="1159" ht="22" customHeight="1" spans="1:4">
      <c r="A1159" s="178" t="s">
        <v>95</v>
      </c>
      <c r="B1159" s="164"/>
      <c r="C1159" s="164"/>
      <c r="D1159" s="163"/>
    </row>
    <row r="1160" ht="22" customHeight="1" spans="1:4">
      <c r="A1160" s="178" t="s">
        <v>977</v>
      </c>
      <c r="B1160" s="164"/>
      <c r="C1160" s="164"/>
      <c r="D1160" s="163"/>
    </row>
    <row r="1161" ht="22" customHeight="1" spans="1:4">
      <c r="A1161" s="178" t="s">
        <v>978</v>
      </c>
      <c r="B1161" s="164"/>
      <c r="C1161" s="164"/>
      <c r="D1161" s="163"/>
    </row>
    <row r="1162" ht="22" customHeight="1" spans="1:4">
      <c r="A1162" s="178" t="s">
        <v>979</v>
      </c>
      <c r="B1162" s="164"/>
      <c r="C1162" s="164"/>
      <c r="D1162" s="163"/>
    </row>
    <row r="1163" ht="22" customHeight="1" spans="1:4">
      <c r="A1163" s="178" t="s">
        <v>980</v>
      </c>
      <c r="B1163" s="164"/>
      <c r="C1163" s="164"/>
      <c r="D1163" s="163"/>
    </row>
    <row r="1164" ht="22" customHeight="1" spans="1:4">
      <c r="A1164" s="178" t="s">
        <v>981</v>
      </c>
      <c r="B1164" s="164"/>
      <c r="C1164" s="164"/>
      <c r="D1164" s="163"/>
    </row>
    <row r="1165" ht="22" customHeight="1" spans="1:4">
      <c r="A1165" s="178" t="s">
        <v>982</v>
      </c>
      <c r="B1165" s="164"/>
      <c r="C1165" s="164"/>
      <c r="D1165" s="163"/>
    </row>
    <row r="1166" ht="22" customHeight="1" spans="1:4">
      <c r="A1166" s="178" t="s">
        <v>983</v>
      </c>
      <c r="B1166" s="164"/>
      <c r="C1166" s="164"/>
      <c r="D1166" s="163"/>
    </row>
    <row r="1167" ht="22" customHeight="1" spans="1:4">
      <c r="A1167" s="178" t="s">
        <v>984</v>
      </c>
      <c r="B1167" s="164">
        <v>100</v>
      </c>
      <c r="C1167" s="164">
        <v>87</v>
      </c>
      <c r="D1167" s="163"/>
    </row>
    <row r="1168" ht="22" customHeight="1" spans="1:4">
      <c r="A1168" s="178" t="s">
        <v>985</v>
      </c>
      <c r="B1168" s="164"/>
      <c r="C1168" s="164"/>
      <c r="D1168" s="163"/>
    </row>
    <row r="1169" ht="22" customHeight="1" spans="1:4">
      <c r="A1169" s="178" t="s">
        <v>986</v>
      </c>
      <c r="B1169" s="164"/>
      <c r="C1169" s="164"/>
      <c r="D1169" s="163"/>
    </row>
    <row r="1170" ht="22" customHeight="1" spans="1:4">
      <c r="A1170" s="178" t="s">
        <v>987</v>
      </c>
      <c r="B1170" s="164"/>
      <c r="C1170" s="164"/>
      <c r="D1170" s="163"/>
    </row>
    <row r="1171" ht="22" customHeight="1" spans="1:4">
      <c r="A1171" s="178" t="s">
        <v>988</v>
      </c>
      <c r="B1171" s="164"/>
      <c r="C1171" s="164"/>
      <c r="D1171" s="163"/>
    </row>
    <row r="1172" ht="22" customHeight="1" spans="1:4">
      <c r="A1172" s="178" t="s">
        <v>102</v>
      </c>
      <c r="B1172" s="164"/>
      <c r="C1172" s="164"/>
      <c r="D1172" s="163"/>
    </row>
    <row r="1173" ht="22" customHeight="1" spans="1:4">
      <c r="A1173" s="178" t="s">
        <v>989</v>
      </c>
      <c r="B1173" s="164">
        <v>136</v>
      </c>
      <c r="C1173" s="164"/>
      <c r="D1173" s="163"/>
    </row>
    <row r="1174" ht="22" customHeight="1" spans="1:4">
      <c r="A1174" s="178" t="s">
        <v>990</v>
      </c>
      <c r="B1174" s="168">
        <f>SUM(B1175:B1179)</f>
        <v>0</v>
      </c>
      <c r="C1174" s="168">
        <f>SUM(C1175:C1179)</f>
        <v>0</v>
      </c>
      <c r="D1174" s="163"/>
    </row>
    <row r="1175" ht="22" customHeight="1" spans="1:4">
      <c r="A1175" s="178" t="s">
        <v>991</v>
      </c>
      <c r="B1175" s="164"/>
      <c r="C1175" s="164"/>
      <c r="D1175" s="163"/>
    </row>
    <row r="1176" ht="22" customHeight="1" spans="1:4">
      <c r="A1176" s="178" t="s">
        <v>992</v>
      </c>
      <c r="B1176" s="164"/>
      <c r="C1176" s="164"/>
      <c r="D1176" s="163"/>
    </row>
    <row r="1177" ht="22" customHeight="1" spans="1:4">
      <c r="A1177" s="178" t="s">
        <v>993</v>
      </c>
      <c r="B1177" s="164"/>
      <c r="C1177" s="164"/>
      <c r="D1177" s="163"/>
    </row>
    <row r="1178" ht="22" customHeight="1" spans="1:4">
      <c r="A1178" s="178" t="s">
        <v>994</v>
      </c>
      <c r="B1178" s="164"/>
      <c r="C1178" s="164"/>
      <c r="D1178" s="163"/>
    </row>
    <row r="1179" ht="22" customHeight="1" spans="1:4">
      <c r="A1179" s="178" t="s">
        <v>995</v>
      </c>
      <c r="B1179" s="164"/>
      <c r="C1179" s="164"/>
      <c r="D1179" s="163"/>
    </row>
    <row r="1180" ht="22" customHeight="1" spans="1:4">
      <c r="A1180" s="178" t="s">
        <v>996</v>
      </c>
      <c r="B1180" s="168">
        <f>SUM(B1181:B1185)</f>
        <v>114</v>
      </c>
      <c r="C1180" s="168">
        <f>SUM(C1181:C1185)</f>
        <v>32</v>
      </c>
      <c r="D1180" s="163"/>
    </row>
    <row r="1181" ht="22" customHeight="1" spans="1:4">
      <c r="A1181" s="178" t="s">
        <v>997</v>
      </c>
      <c r="B1181" s="164"/>
      <c r="C1181" s="164"/>
      <c r="D1181" s="163"/>
    </row>
    <row r="1182" ht="22" customHeight="1" spans="1:4">
      <c r="A1182" s="178" t="s">
        <v>998</v>
      </c>
      <c r="B1182" s="164"/>
      <c r="C1182" s="164"/>
      <c r="D1182" s="163"/>
    </row>
    <row r="1183" ht="22" customHeight="1" spans="1:4">
      <c r="A1183" s="178" t="s">
        <v>999</v>
      </c>
      <c r="B1183" s="164"/>
      <c r="C1183" s="164"/>
      <c r="D1183" s="163"/>
    </row>
    <row r="1184" ht="22" customHeight="1" spans="1:4">
      <c r="A1184" s="178" t="s">
        <v>1000</v>
      </c>
      <c r="B1184" s="164"/>
      <c r="C1184" s="164"/>
      <c r="D1184" s="163"/>
    </row>
    <row r="1185" ht="22" customHeight="1" spans="1:4">
      <c r="A1185" s="178" t="s">
        <v>1001</v>
      </c>
      <c r="B1185" s="164">
        <v>114</v>
      </c>
      <c r="C1185" s="164">
        <v>32</v>
      </c>
      <c r="D1185" s="163"/>
    </row>
    <row r="1186" ht="22" customHeight="1" spans="1:4">
      <c r="A1186" s="178" t="s">
        <v>1002</v>
      </c>
      <c r="B1186" s="168">
        <v>222</v>
      </c>
      <c r="C1186" s="168">
        <f>SUM(C1187:C1198)</f>
        <v>0</v>
      </c>
      <c r="D1186" s="163"/>
    </row>
    <row r="1187" ht="22" customHeight="1" spans="1:4">
      <c r="A1187" s="178" t="s">
        <v>1003</v>
      </c>
      <c r="B1187" s="164"/>
      <c r="C1187" s="164"/>
      <c r="D1187" s="163"/>
    </row>
    <row r="1188" ht="22" customHeight="1" spans="1:4">
      <c r="A1188" s="178" t="s">
        <v>1004</v>
      </c>
      <c r="B1188" s="164"/>
      <c r="C1188" s="164"/>
      <c r="D1188" s="163"/>
    </row>
    <row r="1189" ht="22" customHeight="1" spans="1:4">
      <c r="A1189" s="178" t="s">
        <v>1005</v>
      </c>
      <c r="B1189" s="164"/>
      <c r="C1189" s="164"/>
      <c r="D1189" s="163"/>
    </row>
    <row r="1190" ht="22" customHeight="1" spans="1:4">
      <c r="A1190" s="178" t="s">
        <v>1006</v>
      </c>
      <c r="B1190" s="164"/>
      <c r="C1190" s="164"/>
      <c r="D1190" s="163"/>
    </row>
    <row r="1191" ht="22" customHeight="1" spans="1:4">
      <c r="A1191" s="178" t="s">
        <v>1007</v>
      </c>
      <c r="B1191" s="164"/>
      <c r="C1191" s="164"/>
      <c r="D1191" s="163"/>
    </row>
    <row r="1192" ht="22" customHeight="1" spans="1:4">
      <c r="A1192" s="178" t="s">
        <v>1008</v>
      </c>
      <c r="B1192" s="164"/>
      <c r="C1192" s="164"/>
      <c r="D1192" s="163"/>
    </row>
    <row r="1193" ht="22" customHeight="1" spans="1:4">
      <c r="A1193" s="178" t="s">
        <v>1009</v>
      </c>
      <c r="B1193" s="164"/>
      <c r="C1193" s="164"/>
      <c r="D1193" s="163"/>
    </row>
    <row r="1194" ht="22" customHeight="1" spans="1:4">
      <c r="A1194" s="178" t="s">
        <v>1010</v>
      </c>
      <c r="B1194" s="164"/>
      <c r="C1194" s="164"/>
      <c r="D1194" s="163"/>
    </row>
    <row r="1195" ht="22" customHeight="1" spans="1:4">
      <c r="A1195" s="178" t="s">
        <v>1011</v>
      </c>
      <c r="B1195" s="164"/>
      <c r="C1195" s="164"/>
      <c r="D1195" s="163"/>
    </row>
    <row r="1196" ht="22" customHeight="1" spans="1:4">
      <c r="A1196" s="178" t="s">
        <v>1012</v>
      </c>
      <c r="B1196" s="164"/>
      <c r="C1196" s="164"/>
      <c r="D1196" s="163"/>
    </row>
    <row r="1197" ht="22" customHeight="1" spans="1:4">
      <c r="A1197" s="178" t="s">
        <v>1013</v>
      </c>
      <c r="B1197" s="164">
        <v>222</v>
      </c>
      <c r="C1197" s="164"/>
      <c r="D1197" s="163"/>
    </row>
    <row r="1198" ht="22" customHeight="1" spans="1:4">
      <c r="A1198" s="178" t="s">
        <v>1014</v>
      </c>
      <c r="B1198" s="164"/>
      <c r="C1198" s="164"/>
      <c r="D1198" s="163"/>
    </row>
    <row r="1199" ht="22" customHeight="1" spans="1:4">
      <c r="A1199" s="178" t="s">
        <v>1015</v>
      </c>
      <c r="B1199" s="164">
        <f>SUM(B1200,B1212,B1218,B1224,B1232,B1245,B1249,B1253)</f>
        <v>2045</v>
      </c>
      <c r="C1199" s="164">
        <f>SUM(C1200,C1212,C1218,C1224,C1232,C1245,C1249,C1253)</f>
        <v>925</v>
      </c>
      <c r="D1199" s="163"/>
    </row>
    <row r="1200" ht="22" customHeight="1" spans="1:4">
      <c r="A1200" s="178" t="s">
        <v>1016</v>
      </c>
      <c r="B1200" s="168">
        <f>SUM(B1201:B1211)</f>
        <v>610</v>
      </c>
      <c r="C1200" s="168">
        <f>SUM(C1201:C1211)</f>
        <v>396</v>
      </c>
      <c r="D1200" s="163"/>
    </row>
    <row r="1201" ht="22" customHeight="1" spans="1:4">
      <c r="A1201" s="178" t="s">
        <v>93</v>
      </c>
      <c r="B1201" s="164">
        <v>366</v>
      </c>
      <c r="C1201" s="164">
        <v>248</v>
      </c>
      <c r="D1201" s="163"/>
    </row>
    <row r="1202" ht="22" customHeight="1" spans="1:4">
      <c r="A1202" s="178" t="s">
        <v>94</v>
      </c>
      <c r="B1202" s="164"/>
      <c r="C1202" s="164"/>
      <c r="D1202" s="163"/>
    </row>
    <row r="1203" ht="22" customHeight="1" spans="1:4">
      <c r="A1203" s="178" t="s">
        <v>95</v>
      </c>
      <c r="B1203" s="164"/>
      <c r="C1203" s="164"/>
      <c r="D1203" s="163"/>
    </row>
    <row r="1204" ht="22" customHeight="1" spans="1:4">
      <c r="A1204" s="178" t="s">
        <v>1017</v>
      </c>
      <c r="B1204" s="164"/>
      <c r="C1204" s="164"/>
      <c r="D1204" s="163"/>
    </row>
    <row r="1205" ht="22" customHeight="1" spans="1:4">
      <c r="A1205" s="178" t="s">
        <v>1018</v>
      </c>
      <c r="B1205" s="164"/>
      <c r="C1205" s="164"/>
      <c r="D1205" s="163"/>
    </row>
    <row r="1206" ht="22" customHeight="1" spans="1:4">
      <c r="A1206" s="178" t="s">
        <v>1019</v>
      </c>
      <c r="B1206" s="164">
        <v>131</v>
      </c>
      <c r="C1206" s="164">
        <v>83</v>
      </c>
      <c r="D1206" s="163"/>
    </row>
    <row r="1207" ht="22" customHeight="1" spans="1:4">
      <c r="A1207" s="178" t="s">
        <v>1020</v>
      </c>
      <c r="B1207" s="164"/>
      <c r="C1207" s="164"/>
      <c r="D1207" s="163"/>
    </row>
    <row r="1208" ht="22" customHeight="1" spans="1:4">
      <c r="A1208" s="178" t="s">
        <v>1021</v>
      </c>
      <c r="B1208" s="164">
        <v>5</v>
      </c>
      <c r="C1208" s="164">
        <v>15</v>
      </c>
      <c r="D1208" s="163"/>
    </row>
    <row r="1209" ht="22" customHeight="1" spans="1:4">
      <c r="A1209" s="178" t="s">
        <v>1022</v>
      </c>
      <c r="B1209" s="164"/>
      <c r="C1209" s="164">
        <v>50</v>
      </c>
      <c r="D1209" s="163"/>
    </row>
    <row r="1210" ht="22" customHeight="1" spans="1:4">
      <c r="A1210" s="178" t="s">
        <v>102</v>
      </c>
      <c r="B1210" s="164"/>
      <c r="C1210" s="164"/>
      <c r="D1210" s="163"/>
    </row>
    <row r="1211" ht="22" customHeight="1" spans="1:4">
      <c r="A1211" s="178" t="s">
        <v>1023</v>
      </c>
      <c r="B1211" s="164">
        <v>108</v>
      </c>
      <c r="C1211" s="164"/>
      <c r="D1211" s="163"/>
    </row>
    <row r="1212" ht="22" customHeight="1" spans="1:4">
      <c r="A1212" s="178" t="s">
        <v>1024</v>
      </c>
      <c r="B1212" s="168">
        <f>SUM(B1213:B1217)</f>
        <v>105</v>
      </c>
      <c r="C1212" s="168">
        <f>SUM(C1213:C1217)</f>
        <v>424</v>
      </c>
      <c r="D1212" s="163"/>
    </row>
    <row r="1213" ht="22" customHeight="1" spans="1:4">
      <c r="A1213" s="178" t="s">
        <v>93</v>
      </c>
      <c r="B1213" s="164"/>
      <c r="C1213" s="164"/>
      <c r="D1213" s="163"/>
    </row>
    <row r="1214" ht="22" customHeight="1" spans="1:4">
      <c r="A1214" s="178" t="s">
        <v>94</v>
      </c>
      <c r="B1214" s="164"/>
      <c r="C1214" s="164"/>
      <c r="D1214" s="163"/>
    </row>
    <row r="1215" ht="22" customHeight="1" spans="1:4">
      <c r="A1215" s="178" t="s">
        <v>95</v>
      </c>
      <c r="B1215" s="164"/>
      <c r="C1215" s="164"/>
      <c r="D1215" s="163"/>
    </row>
    <row r="1216" ht="22" customHeight="1" spans="1:4">
      <c r="A1216" s="178" t="s">
        <v>1025</v>
      </c>
      <c r="B1216" s="164"/>
      <c r="C1216" s="164"/>
      <c r="D1216" s="163"/>
    </row>
    <row r="1217" ht="22" customHeight="1" spans="1:4">
      <c r="A1217" s="178" t="s">
        <v>1026</v>
      </c>
      <c r="B1217" s="164">
        <v>105</v>
      </c>
      <c r="C1217" s="164">
        <v>424</v>
      </c>
      <c r="D1217" s="163"/>
    </row>
    <row r="1218" ht="22" customHeight="1" spans="1:4">
      <c r="A1218" s="178" t="s">
        <v>1027</v>
      </c>
      <c r="B1218" s="168">
        <f>SUM(B1219:B1223)</f>
        <v>0</v>
      </c>
      <c r="C1218" s="168">
        <f>SUM(C1219:C1223)</f>
        <v>100</v>
      </c>
      <c r="D1218" s="163"/>
    </row>
    <row r="1219" ht="22" customHeight="1" spans="1:4">
      <c r="A1219" s="178" t="s">
        <v>93</v>
      </c>
      <c r="B1219" s="164"/>
      <c r="C1219" s="164"/>
      <c r="D1219" s="163"/>
    </row>
    <row r="1220" ht="22" customHeight="1" spans="1:4">
      <c r="A1220" s="178" t="s">
        <v>94</v>
      </c>
      <c r="B1220" s="164"/>
      <c r="C1220" s="164"/>
      <c r="D1220" s="163"/>
    </row>
    <row r="1221" ht="22" customHeight="1" spans="1:4">
      <c r="A1221" s="178" t="s">
        <v>95</v>
      </c>
      <c r="B1221" s="164"/>
      <c r="C1221" s="164"/>
      <c r="D1221" s="163"/>
    </row>
    <row r="1222" ht="22" customHeight="1" spans="1:4">
      <c r="A1222" s="178" t="s">
        <v>1028</v>
      </c>
      <c r="B1222" s="164"/>
      <c r="C1222" s="164">
        <v>100</v>
      </c>
      <c r="D1222" s="163"/>
    </row>
    <row r="1223" ht="22" customHeight="1" spans="1:4">
      <c r="A1223" s="178" t="s">
        <v>1029</v>
      </c>
      <c r="B1223" s="164"/>
      <c r="C1223" s="164"/>
      <c r="D1223" s="163"/>
    </row>
    <row r="1224" ht="22" customHeight="1" spans="1:4">
      <c r="A1224" s="178" t="s">
        <v>1030</v>
      </c>
      <c r="B1224" s="168">
        <f>SUM(B1225:B1231)</f>
        <v>0</v>
      </c>
      <c r="C1224" s="168">
        <f>SUM(C1225:C1231)</f>
        <v>0</v>
      </c>
      <c r="D1224" s="163"/>
    </row>
    <row r="1225" ht="22" customHeight="1" spans="1:4">
      <c r="A1225" s="178" t="s">
        <v>93</v>
      </c>
      <c r="B1225" s="164"/>
      <c r="C1225" s="164"/>
      <c r="D1225" s="163"/>
    </row>
    <row r="1226" ht="22" customHeight="1" spans="1:4">
      <c r="A1226" s="178" t="s">
        <v>94</v>
      </c>
      <c r="B1226" s="164"/>
      <c r="C1226" s="164"/>
      <c r="D1226" s="163"/>
    </row>
    <row r="1227" ht="22" customHeight="1" spans="1:4">
      <c r="A1227" s="178" t="s">
        <v>95</v>
      </c>
      <c r="B1227" s="164"/>
      <c r="C1227" s="164"/>
      <c r="D1227" s="163"/>
    </row>
    <row r="1228" ht="22" customHeight="1" spans="1:4">
      <c r="A1228" s="178" t="s">
        <v>1031</v>
      </c>
      <c r="B1228" s="164"/>
      <c r="C1228" s="164"/>
      <c r="D1228" s="163"/>
    </row>
    <row r="1229" ht="22" customHeight="1" spans="1:4">
      <c r="A1229" s="178" t="s">
        <v>1032</v>
      </c>
      <c r="B1229" s="164"/>
      <c r="C1229" s="164"/>
      <c r="D1229" s="163"/>
    </row>
    <row r="1230" ht="22" customHeight="1" spans="1:4">
      <c r="A1230" s="178" t="s">
        <v>102</v>
      </c>
      <c r="B1230" s="164"/>
      <c r="C1230" s="164"/>
      <c r="D1230" s="163"/>
    </row>
    <row r="1231" ht="22" customHeight="1" spans="1:4">
      <c r="A1231" s="178" t="s">
        <v>1033</v>
      </c>
      <c r="B1231" s="164"/>
      <c r="C1231" s="164"/>
      <c r="D1231" s="163"/>
    </row>
    <row r="1232" ht="22" customHeight="1" spans="1:4">
      <c r="A1232" s="178" t="s">
        <v>1034</v>
      </c>
      <c r="B1232" s="168">
        <f>SUM(B1233:B1244)</f>
        <v>3</v>
      </c>
      <c r="C1232" s="168">
        <f>SUM(C1233:C1244)</f>
        <v>5</v>
      </c>
      <c r="D1232" s="163"/>
    </row>
    <row r="1233" ht="22" customHeight="1" spans="1:4">
      <c r="A1233" s="178" t="s">
        <v>93</v>
      </c>
      <c r="B1233" s="164"/>
      <c r="C1233" s="164"/>
      <c r="D1233" s="163"/>
    </row>
    <row r="1234" ht="22" customHeight="1" spans="1:4">
      <c r="A1234" s="178" t="s">
        <v>94</v>
      </c>
      <c r="B1234" s="164"/>
      <c r="C1234" s="164"/>
      <c r="D1234" s="163"/>
    </row>
    <row r="1235" ht="22" customHeight="1" spans="1:4">
      <c r="A1235" s="178" t="s">
        <v>95</v>
      </c>
      <c r="B1235" s="164"/>
      <c r="C1235" s="164"/>
      <c r="D1235" s="163"/>
    </row>
    <row r="1236" ht="22" customHeight="1" spans="1:4">
      <c r="A1236" s="178" t="s">
        <v>1035</v>
      </c>
      <c r="B1236" s="164"/>
      <c r="C1236" s="164"/>
      <c r="D1236" s="163"/>
    </row>
    <row r="1237" ht="22" customHeight="1" spans="1:4">
      <c r="A1237" s="178" t="s">
        <v>1036</v>
      </c>
      <c r="B1237" s="164"/>
      <c r="C1237" s="164"/>
      <c r="D1237" s="163"/>
    </row>
    <row r="1238" ht="22" customHeight="1" spans="1:4">
      <c r="A1238" s="178" t="s">
        <v>1037</v>
      </c>
      <c r="B1238" s="164"/>
      <c r="C1238" s="164"/>
      <c r="D1238" s="163"/>
    </row>
    <row r="1239" ht="22" customHeight="1" spans="1:4">
      <c r="A1239" s="178" t="s">
        <v>1038</v>
      </c>
      <c r="B1239" s="164"/>
      <c r="C1239" s="164"/>
      <c r="D1239" s="163"/>
    </row>
    <row r="1240" ht="22" customHeight="1" spans="1:4">
      <c r="A1240" s="178" t="s">
        <v>1039</v>
      </c>
      <c r="B1240" s="164"/>
      <c r="C1240" s="164"/>
      <c r="D1240" s="163"/>
    </row>
    <row r="1241" ht="22" customHeight="1" spans="1:4">
      <c r="A1241" s="178" t="s">
        <v>1040</v>
      </c>
      <c r="B1241" s="164"/>
      <c r="C1241" s="164"/>
      <c r="D1241" s="163"/>
    </row>
    <row r="1242" ht="22" customHeight="1" spans="1:4">
      <c r="A1242" s="178" t="s">
        <v>1041</v>
      </c>
      <c r="B1242" s="164"/>
      <c r="C1242" s="164"/>
      <c r="D1242" s="163"/>
    </row>
    <row r="1243" ht="22" customHeight="1" spans="1:4">
      <c r="A1243" s="178" t="s">
        <v>1042</v>
      </c>
      <c r="B1243" s="164"/>
      <c r="C1243" s="164"/>
      <c r="D1243" s="163"/>
    </row>
    <row r="1244" ht="22" customHeight="1" spans="1:4">
      <c r="A1244" s="178" t="s">
        <v>1043</v>
      </c>
      <c r="B1244" s="164">
        <v>3</v>
      </c>
      <c r="C1244" s="164">
        <v>5</v>
      </c>
      <c r="D1244" s="163"/>
    </row>
    <row r="1245" ht="22" customHeight="1" spans="1:4">
      <c r="A1245" s="178" t="s">
        <v>1044</v>
      </c>
      <c r="B1245" s="168">
        <f>SUM(B1246:B1248)</f>
        <v>373</v>
      </c>
      <c r="C1245" s="168">
        <f>SUM(C1246:C1248)</f>
        <v>0</v>
      </c>
      <c r="D1245" s="163"/>
    </row>
    <row r="1246" ht="22" customHeight="1" spans="1:4">
      <c r="A1246" s="178" t="s">
        <v>1045</v>
      </c>
      <c r="B1246" s="164">
        <v>209</v>
      </c>
      <c r="C1246" s="164"/>
      <c r="D1246" s="163"/>
    </row>
    <row r="1247" ht="22" customHeight="1" spans="1:4">
      <c r="A1247" s="178" t="s">
        <v>1046</v>
      </c>
      <c r="B1247" s="164">
        <v>5</v>
      </c>
      <c r="C1247" s="164"/>
      <c r="D1247" s="163"/>
    </row>
    <row r="1248" ht="22" customHeight="1" spans="1:4">
      <c r="A1248" s="178" t="s">
        <v>1047</v>
      </c>
      <c r="B1248" s="164">
        <v>159</v>
      </c>
      <c r="C1248" s="164"/>
      <c r="D1248" s="163"/>
    </row>
    <row r="1249" ht="22" customHeight="1" spans="1:4">
      <c r="A1249" s="178" t="s">
        <v>1048</v>
      </c>
      <c r="B1249" s="168">
        <f>SUM(B1250:B1252)</f>
        <v>954</v>
      </c>
      <c r="C1249" s="168">
        <f>SUM(C1250:C1252)</f>
        <v>0</v>
      </c>
      <c r="D1249" s="163"/>
    </row>
    <row r="1250" ht="22" customHeight="1" spans="1:4">
      <c r="A1250" s="178" t="s">
        <v>1049</v>
      </c>
      <c r="B1250" s="164">
        <v>628</v>
      </c>
      <c r="C1250" s="164"/>
      <c r="D1250" s="163"/>
    </row>
    <row r="1251" ht="22" customHeight="1" spans="1:4">
      <c r="A1251" s="178" t="s">
        <v>1050</v>
      </c>
      <c r="B1251" s="164">
        <v>326</v>
      </c>
      <c r="C1251" s="164"/>
      <c r="D1251" s="163"/>
    </row>
    <row r="1252" ht="22" customHeight="1" spans="1:4">
      <c r="A1252" s="178" t="s">
        <v>1051</v>
      </c>
      <c r="B1252" s="164"/>
      <c r="C1252" s="164"/>
      <c r="D1252" s="163"/>
    </row>
    <row r="1253" ht="22" customHeight="1" spans="1:4">
      <c r="A1253" s="178" t="s">
        <v>1052</v>
      </c>
      <c r="B1253" s="164"/>
      <c r="C1253" s="164"/>
      <c r="D1253" s="163"/>
    </row>
    <row r="1254" ht="22" customHeight="1" spans="1:4">
      <c r="A1254" s="178" t="s">
        <v>1053</v>
      </c>
      <c r="B1254" s="164"/>
      <c r="C1254" s="164"/>
      <c r="D1254" s="163"/>
    </row>
    <row r="1255" ht="22" customHeight="1" spans="1:4">
      <c r="A1255" s="178" t="s">
        <v>1054</v>
      </c>
      <c r="B1255" s="164">
        <f>B1256</f>
        <v>4551</v>
      </c>
      <c r="C1255" s="164">
        <f>C1256</f>
        <v>14988</v>
      </c>
      <c r="D1255" s="163"/>
    </row>
    <row r="1256" ht="22" customHeight="1" spans="1:4">
      <c r="A1256" s="178" t="s">
        <v>1055</v>
      </c>
      <c r="B1256" s="164">
        <f>SUM(B1257:B1260)</f>
        <v>4551</v>
      </c>
      <c r="C1256" s="164">
        <f>SUM(C1257:C1260)</f>
        <v>14988</v>
      </c>
      <c r="D1256" s="163"/>
    </row>
    <row r="1257" ht="22" customHeight="1" spans="1:4">
      <c r="A1257" s="178" t="s">
        <v>1056</v>
      </c>
      <c r="B1257" s="164">
        <v>4551</v>
      </c>
      <c r="C1257" s="164">
        <v>8092</v>
      </c>
      <c r="D1257" s="163"/>
    </row>
    <row r="1258" ht="22" customHeight="1" spans="1:4">
      <c r="A1258" s="178" t="s">
        <v>1057</v>
      </c>
      <c r="B1258" s="164"/>
      <c r="C1258" s="164">
        <v>30</v>
      </c>
      <c r="D1258" s="163"/>
    </row>
    <row r="1259" ht="22" customHeight="1" spans="1:4">
      <c r="A1259" s="178" t="s">
        <v>1058</v>
      </c>
      <c r="B1259" s="164"/>
      <c r="C1259" s="164"/>
      <c r="D1259" s="163"/>
    </row>
    <row r="1260" ht="22" customHeight="1" spans="1:4">
      <c r="A1260" s="178" t="s">
        <v>1059</v>
      </c>
      <c r="B1260" s="164"/>
      <c r="C1260" s="164">
        <v>6866</v>
      </c>
      <c r="D1260" s="163"/>
    </row>
    <row r="1261" ht="22" customHeight="1" spans="1:4">
      <c r="A1261" s="163" t="s">
        <v>1060</v>
      </c>
      <c r="B1261" s="164">
        <f>B1262</f>
        <v>0</v>
      </c>
      <c r="C1261" s="164">
        <f>C1262</f>
        <v>0</v>
      </c>
      <c r="D1261" s="163"/>
    </row>
    <row r="1262" ht="22" customHeight="1" spans="1:4">
      <c r="A1262" s="163" t="s">
        <v>1061</v>
      </c>
      <c r="B1262" s="164"/>
      <c r="C1262" s="164"/>
      <c r="D1262" s="163"/>
    </row>
    <row r="1263" ht="22" customHeight="1" spans="1:4">
      <c r="A1263" s="163" t="s">
        <v>1062</v>
      </c>
      <c r="B1263" s="164">
        <f>SUM(B1264:B1265)</f>
        <v>0</v>
      </c>
      <c r="C1263" s="164">
        <f>SUM(C1264:C1265)</f>
        <v>18940</v>
      </c>
      <c r="D1263" s="163"/>
    </row>
    <row r="1264" ht="22" customHeight="1" spans="1:4">
      <c r="A1264" s="163" t="s">
        <v>1063</v>
      </c>
      <c r="B1264" s="164"/>
      <c r="C1264" s="164"/>
      <c r="D1264" s="163"/>
    </row>
    <row r="1265" ht="22" customHeight="1" spans="1:4">
      <c r="A1265" s="163" t="s">
        <v>917</v>
      </c>
      <c r="B1265" s="164"/>
      <c r="C1265" s="164">
        <v>18940</v>
      </c>
      <c r="D1265" s="163"/>
    </row>
    <row r="1266" ht="22" customHeight="1" spans="1:4">
      <c r="A1266" s="163"/>
      <c r="B1266" s="164"/>
      <c r="C1266" s="164"/>
      <c r="D1266" s="163"/>
    </row>
    <row r="1267" ht="22" customHeight="1" spans="1:4">
      <c r="A1267" s="163"/>
      <c r="B1267" s="164"/>
      <c r="C1267" s="164"/>
      <c r="D1267" s="163"/>
    </row>
    <row r="1268" ht="22" customHeight="1" spans="1:4">
      <c r="A1268" s="181" t="s">
        <v>1064</v>
      </c>
      <c r="B1268" s="164">
        <f>SUM(B5,B234,B238,B250,B340,B391,B447,B504,B629,B699,B773,B792,B903,B967,B1031,B1051,B1081,B1091,B1135,B1155,B1199,B1254,B1255,B1261,B1263)</f>
        <v>300147</v>
      </c>
      <c r="C1268" s="164">
        <f>SUM(C5,C234,C238,C250,C340,C391,C447,C504,C629,C699,C773,C792,C903,C967,C1031,C1051,C1081,C1091,C1135,C1155,C1199,C1254,C1255,C1261,C1263)</f>
        <v>293343</v>
      </c>
      <c r="D1268" s="163"/>
    </row>
  </sheetData>
  <mergeCells count="3">
    <mergeCell ref="A1:D1"/>
    <mergeCell ref="A2:D2"/>
    <mergeCell ref="A3:C3"/>
  </mergeCells>
  <printOptions horizontalCentered="1"/>
  <pageMargins left="0.708333333333333" right="0.393055555555556" top="0.354166666666667" bottom="0.354166666666667" header="0.314583333333333" footer="0.314583333333333"/>
  <pageSetup paperSize="9" scale="8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0"/>
  <sheetViews>
    <sheetView topLeftCell="A1238" workbookViewId="0">
      <selection activeCell="A1262" sqref="A1262"/>
    </sheetView>
  </sheetViews>
  <sheetFormatPr defaultColWidth="12" defaultRowHeight="11.25" outlineLevelCol="3"/>
  <cols>
    <col min="1" max="1" width="50.5" customWidth="1"/>
    <col min="2" max="2" width="20" customWidth="1"/>
    <col min="3" max="3" width="18.3333333333333" customWidth="1"/>
    <col min="4" max="4" width="20.1666666666667" customWidth="1"/>
    <col min="5" max="5" width="21.6666666666667" customWidth="1"/>
  </cols>
  <sheetData>
    <row r="1" ht="19" customHeight="1" spans="1:4">
      <c r="A1" s="155" t="s">
        <v>1065</v>
      </c>
      <c r="B1" s="156"/>
      <c r="C1" s="156"/>
      <c r="D1" s="157" t="s">
        <v>1066</v>
      </c>
    </row>
    <row r="2" ht="36" customHeight="1" spans="1:4">
      <c r="A2" s="158" t="s">
        <v>1067</v>
      </c>
      <c r="B2" s="158"/>
      <c r="C2" s="158"/>
      <c r="D2" s="158"/>
    </row>
    <row r="3" ht="22" customHeight="1" spans="1:4">
      <c r="A3" s="159" t="s">
        <v>1068</v>
      </c>
      <c r="B3" s="159"/>
      <c r="C3" s="159"/>
      <c r="D3" s="160" t="s">
        <v>43</v>
      </c>
    </row>
    <row r="4" ht="33" customHeight="1" spans="1:4">
      <c r="A4" s="161" t="s">
        <v>87</v>
      </c>
      <c r="B4" s="162" t="s">
        <v>88</v>
      </c>
      <c r="C4" s="161" t="s">
        <v>89</v>
      </c>
      <c r="D4" s="161" t="s">
        <v>90</v>
      </c>
    </row>
    <row r="5" ht="22" customHeight="1" spans="1:4">
      <c r="A5" s="163" t="s">
        <v>91</v>
      </c>
      <c r="B5" s="164">
        <f>SUM(B6,B18,B27,B38,B49,B60,B71,B79,B88,B101,B110,B121,B133,B140,B148,B154,B161,B168,B175,B182,B189,B197,B203,B209,B216,B231)</f>
        <v>47555</v>
      </c>
      <c r="C5" s="164">
        <f>SUM(C6,C18,C27,C38,C49,C60,C71,C79,C88,C101,C110,C121,C133,C140,C148,C154,C161,C168,C175,C182,C189,C197,C203,C209,C216,C231)</f>
        <v>37576</v>
      </c>
      <c r="D5" s="163"/>
    </row>
    <row r="6" ht="22" customHeight="1" spans="1:4">
      <c r="A6" s="165" t="s">
        <v>92</v>
      </c>
      <c r="B6" s="164">
        <f>SUM(B7:B17)</f>
        <v>776</v>
      </c>
      <c r="C6" s="164">
        <f>SUM(C7:C17)</f>
        <v>806</v>
      </c>
      <c r="D6" s="163"/>
    </row>
    <row r="7" ht="22" customHeight="1" spans="1:4">
      <c r="A7" s="165" t="s">
        <v>93</v>
      </c>
      <c r="B7" s="164">
        <v>614</v>
      </c>
      <c r="C7" s="164">
        <v>646</v>
      </c>
      <c r="D7" s="163"/>
    </row>
    <row r="8" ht="22" customHeight="1" spans="1:4">
      <c r="A8" s="165" t="s">
        <v>94</v>
      </c>
      <c r="B8" s="164"/>
      <c r="C8" s="164"/>
      <c r="D8" s="163"/>
    </row>
    <row r="9" ht="22" customHeight="1" spans="1:4">
      <c r="A9" s="166" t="s">
        <v>95</v>
      </c>
      <c r="B9" s="164"/>
      <c r="C9" s="164"/>
      <c r="D9" s="163"/>
    </row>
    <row r="10" ht="22" customHeight="1" spans="1:4">
      <c r="A10" s="166" t="s">
        <v>96</v>
      </c>
      <c r="B10" s="164">
        <v>3</v>
      </c>
      <c r="C10" s="164"/>
      <c r="D10" s="163"/>
    </row>
    <row r="11" ht="22" customHeight="1" spans="1:4">
      <c r="A11" s="166" t="s">
        <v>97</v>
      </c>
      <c r="B11" s="164"/>
      <c r="C11" s="164"/>
      <c r="D11" s="163"/>
    </row>
    <row r="12" ht="22" customHeight="1" spans="1:4">
      <c r="A12" s="163" t="s">
        <v>98</v>
      </c>
      <c r="B12" s="164"/>
      <c r="C12" s="164"/>
      <c r="D12" s="163"/>
    </row>
    <row r="13" ht="22" customHeight="1" spans="1:4">
      <c r="A13" s="163" t="s">
        <v>99</v>
      </c>
      <c r="B13" s="164"/>
      <c r="C13" s="164"/>
      <c r="D13" s="163"/>
    </row>
    <row r="14" ht="22" customHeight="1" spans="1:4">
      <c r="A14" s="163" t="s">
        <v>100</v>
      </c>
      <c r="B14" s="164"/>
      <c r="C14" s="164"/>
      <c r="D14" s="163"/>
    </row>
    <row r="15" ht="22" customHeight="1" spans="1:4">
      <c r="A15" s="163" t="s">
        <v>101</v>
      </c>
      <c r="B15" s="164"/>
      <c r="C15" s="164"/>
      <c r="D15" s="163"/>
    </row>
    <row r="16" ht="22" customHeight="1" spans="1:4">
      <c r="A16" s="163" t="s">
        <v>102</v>
      </c>
      <c r="B16" s="164"/>
      <c r="C16" s="164"/>
      <c r="D16" s="163"/>
    </row>
    <row r="17" ht="22" customHeight="1" spans="1:4">
      <c r="A17" s="163" t="s">
        <v>103</v>
      </c>
      <c r="B17" s="164">
        <v>159</v>
      </c>
      <c r="C17" s="164">
        <v>160</v>
      </c>
      <c r="D17" s="163"/>
    </row>
    <row r="18" ht="22" customHeight="1" spans="1:4">
      <c r="A18" s="165" t="s">
        <v>104</v>
      </c>
      <c r="B18" s="164">
        <f>SUM(B19:B26)</f>
        <v>605</v>
      </c>
      <c r="C18" s="164">
        <f>SUM(C19:C26)</f>
        <v>598</v>
      </c>
      <c r="D18" s="163"/>
    </row>
    <row r="19" ht="22" customHeight="1" spans="1:4">
      <c r="A19" s="165" t="s">
        <v>93</v>
      </c>
      <c r="B19" s="164">
        <v>543</v>
      </c>
      <c r="C19" s="164">
        <v>577</v>
      </c>
      <c r="D19" s="163"/>
    </row>
    <row r="20" ht="22" customHeight="1" spans="1:4">
      <c r="A20" s="165" t="s">
        <v>94</v>
      </c>
      <c r="B20" s="164">
        <v>5</v>
      </c>
      <c r="C20" s="164"/>
      <c r="D20" s="163"/>
    </row>
    <row r="21" ht="22" customHeight="1" spans="1:4">
      <c r="A21" s="166" t="s">
        <v>95</v>
      </c>
      <c r="B21" s="164"/>
      <c r="C21" s="164"/>
      <c r="D21" s="163"/>
    </row>
    <row r="22" ht="22" customHeight="1" spans="1:4">
      <c r="A22" s="166" t="s">
        <v>105</v>
      </c>
      <c r="B22" s="164"/>
      <c r="C22" s="164"/>
      <c r="D22" s="163"/>
    </row>
    <row r="23" ht="22" customHeight="1" spans="1:4">
      <c r="A23" s="166" t="s">
        <v>106</v>
      </c>
      <c r="B23" s="164"/>
      <c r="C23" s="164"/>
      <c r="D23" s="163"/>
    </row>
    <row r="24" ht="22" customHeight="1" spans="1:4">
      <c r="A24" s="166" t="s">
        <v>107</v>
      </c>
      <c r="B24" s="164"/>
      <c r="C24" s="164"/>
      <c r="D24" s="163"/>
    </row>
    <row r="25" ht="22" customHeight="1" spans="1:4">
      <c r="A25" s="166" t="s">
        <v>102</v>
      </c>
      <c r="B25" s="164"/>
      <c r="C25" s="164">
        <v>21</v>
      </c>
      <c r="D25" s="163"/>
    </row>
    <row r="26" ht="22" customHeight="1" spans="1:4">
      <c r="A26" s="166" t="s">
        <v>108</v>
      </c>
      <c r="B26" s="164">
        <v>57</v>
      </c>
      <c r="C26" s="164"/>
      <c r="D26" s="163"/>
    </row>
    <row r="27" ht="22" customHeight="1" spans="1:4">
      <c r="A27" s="165" t="s">
        <v>109</v>
      </c>
      <c r="B27" s="164">
        <f>SUM(B28:B37)</f>
        <v>26497</v>
      </c>
      <c r="C27" s="164">
        <f>SUM(C28:C37)</f>
        <v>22211</v>
      </c>
      <c r="D27" s="163"/>
    </row>
    <row r="28" ht="22" customHeight="1" spans="1:4">
      <c r="A28" s="165" t="s">
        <v>93</v>
      </c>
      <c r="B28" s="164">
        <v>7031</v>
      </c>
      <c r="C28" s="164">
        <v>7365</v>
      </c>
      <c r="D28" s="163"/>
    </row>
    <row r="29" ht="22" customHeight="1" spans="1:4">
      <c r="A29" s="165" t="s">
        <v>94</v>
      </c>
      <c r="B29" s="164">
        <v>165</v>
      </c>
      <c r="C29" s="164"/>
      <c r="D29" s="163"/>
    </row>
    <row r="30" ht="22" customHeight="1" spans="1:4">
      <c r="A30" s="166" t="s">
        <v>95</v>
      </c>
      <c r="B30" s="164"/>
      <c r="C30" s="164"/>
      <c r="D30" s="163"/>
    </row>
    <row r="31" ht="22" customHeight="1" spans="1:4">
      <c r="A31" s="166" t="s">
        <v>110</v>
      </c>
      <c r="B31" s="164"/>
      <c r="C31" s="164"/>
      <c r="D31" s="163"/>
    </row>
    <row r="32" ht="22" customHeight="1" spans="1:4">
      <c r="A32" s="166" t="s">
        <v>111</v>
      </c>
      <c r="B32" s="164"/>
      <c r="C32" s="164"/>
      <c r="D32" s="163"/>
    </row>
    <row r="33" ht="22" customHeight="1" spans="1:4">
      <c r="A33" s="167" t="s">
        <v>112</v>
      </c>
      <c r="B33" s="164"/>
      <c r="C33" s="164"/>
      <c r="D33" s="163"/>
    </row>
    <row r="34" ht="22" customHeight="1" spans="1:4">
      <c r="A34" s="165" t="s">
        <v>113</v>
      </c>
      <c r="B34" s="164">
        <v>158</v>
      </c>
      <c r="C34" s="164">
        <v>351</v>
      </c>
      <c r="D34" s="163"/>
    </row>
    <row r="35" ht="22" customHeight="1" spans="1:4">
      <c r="A35" s="166" t="s">
        <v>114</v>
      </c>
      <c r="B35" s="164"/>
      <c r="C35" s="164"/>
      <c r="D35" s="163"/>
    </row>
    <row r="36" ht="22" customHeight="1" spans="1:4">
      <c r="A36" s="166" t="s">
        <v>102</v>
      </c>
      <c r="B36" s="164">
        <v>238</v>
      </c>
      <c r="C36" s="164"/>
      <c r="D36" s="163"/>
    </row>
    <row r="37" ht="22" customHeight="1" spans="1:4">
      <c r="A37" s="166" t="s">
        <v>115</v>
      </c>
      <c r="B37" s="164">
        <v>18905</v>
      </c>
      <c r="C37" s="164">
        <v>14495</v>
      </c>
      <c r="D37" s="163"/>
    </row>
    <row r="38" ht="22" customHeight="1" spans="1:4">
      <c r="A38" s="165" t="s">
        <v>116</v>
      </c>
      <c r="B38" s="164">
        <f>SUM(B39:B48)</f>
        <v>1967</v>
      </c>
      <c r="C38" s="164">
        <f>SUM(C39:C48)</f>
        <v>895</v>
      </c>
      <c r="D38" s="163"/>
    </row>
    <row r="39" ht="22" customHeight="1" spans="1:4">
      <c r="A39" s="165" t="s">
        <v>93</v>
      </c>
      <c r="B39" s="164">
        <v>821</v>
      </c>
      <c r="C39" s="164">
        <v>716</v>
      </c>
      <c r="D39" s="163"/>
    </row>
    <row r="40" ht="22" customHeight="1" spans="1:4">
      <c r="A40" s="165" t="s">
        <v>94</v>
      </c>
      <c r="B40" s="164"/>
      <c r="C40" s="164"/>
      <c r="D40" s="163"/>
    </row>
    <row r="41" ht="22" customHeight="1" spans="1:4">
      <c r="A41" s="166" t="s">
        <v>95</v>
      </c>
      <c r="B41" s="164"/>
      <c r="C41" s="164"/>
      <c r="D41" s="163"/>
    </row>
    <row r="42" ht="22" customHeight="1" spans="1:4">
      <c r="A42" s="166" t="s">
        <v>117</v>
      </c>
      <c r="B42" s="164">
        <v>9</v>
      </c>
      <c r="C42" s="164"/>
      <c r="D42" s="163"/>
    </row>
    <row r="43" ht="22" customHeight="1" spans="1:4">
      <c r="A43" s="166" t="s">
        <v>118</v>
      </c>
      <c r="B43" s="164"/>
      <c r="C43" s="164"/>
      <c r="D43" s="163"/>
    </row>
    <row r="44" ht="22" customHeight="1" spans="1:4">
      <c r="A44" s="165" t="s">
        <v>119</v>
      </c>
      <c r="B44" s="164"/>
      <c r="C44" s="164"/>
      <c r="D44" s="163"/>
    </row>
    <row r="45" ht="22" customHeight="1" spans="1:4">
      <c r="A45" s="165" t="s">
        <v>120</v>
      </c>
      <c r="B45" s="164"/>
      <c r="C45" s="164"/>
      <c r="D45" s="163"/>
    </row>
    <row r="46" ht="22" customHeight="1" spans="1:4">
      <c r="A46" s="165" t="s">
        <v>121</v>
      </c>
      <c r="B46" s="164">
        <v>2</v>
      </c>
      <c r="C46" s="164">
        <v>60</v>
      </c>
      <c r="D46" s="163"/>
    </row>
    <row r="47" ht="22" customHeight="1" spans="1:4">
      <c r="A47" s="165" t="s">
        <v>102</v>
      </c>
      <c r="B47" s="164"/>
      <c r="C47" s="164"/>
      <c r="D47" s="163"/>
    </row>
    <row r="48" ht="22" customHeight="1" spans="1:4">
      <c r="A48" s="166" t="s">
        <v>122</v>
      </c>
      <c r="B48" s="164">
        <v>1135</v>
      </c>
      <c r="C48" s="164">
        <v>119</v>
      </c>
      <c r="D48" s="163"/>
    </row>
    <row r="49" ht="22" customHeight="1" spans="1:4">
      <c r="A49" s="166" t="s">
        <v>123</v>
      </c>
      <c r="B49" s="164">
        <f>SUM(B50:B59)</f>
        <v>602</v>
      </c>
      <c r="C49" s="164">
        <f>SUM(C50:C59)</f>
        <v>371</v>
      </c>
      <c r="D49" s="163"/>
    </row>
    <row r="50" ht="22" customHeight="1" spans="1:4">
      <c r="A50" s="166" t="s">
        <v>93</v>
      </c>
      <c r="B50" s="164">
        <v>287</v>
      </c>
      <c r="C50" s="164">
        <v>101</v>
      </c>
      <c r="D50" s="163"/>
    </row>
    <row r="51" ht="22" customHeight="1" spans="1:4">
      <c r="A51" s="163" t="s">
        <v>94</v>
      </c>
      <c r="B51" s="164">
        <v>13</v>
      </c>
      <c r="C51" s="164"/>
      <c r="D51" s="163"/>
    </row>
    <row r="52" ht="22" customHeight="1" spans="1:4">
      <c r="A52" s="165" t="s">
        <v>95</v>
      </c>
      <c r="B52" s="164"/>
      <c r="C52" s="164"/>
      <c r="D52" s="163"/>
    </row>
    <row r="53" ht="22" customHeight="1" spans="1:4">
      <c r="A53" s="165" t="s">
        <v>124</v>
      </c>
      <c r="B53" s="164"/>
      <c r="C53" s="164"/>
      <c r="D53" s="163"/>
    </row>
    <row r="54" ht="22" customHeight="1" spans="1:4">
      <c r="A54" s="165" t="s">
        <v>125</v>
      </c>
      <c r="B54" s="164"/>
      <c r="C54" s="164"/>
      <c r="D54" s="163"/>
    </row>
    <row r="55" ht="22" customHeight="1" spans="1:4">
      <c r="A55" s="166" t="s">
        <v>126</v>
      </c>
      <c r="B55" s="164"/>
      <c r="C55" s="164"/>
      <c r="D55" s="163"/>
    </row>
    <row r="56" ht="22" customHeight="1" spans="1:4">
      <c r="A56" s="166" t="s">
        <v>127</v>
      </c>
      <c r="B56" s="164">
        <v>182</v>
      </c>
      <c r="C56" s="164">
        <v>270</v>
      </c>
      <c r="D56" s="163"/>
    </row>
    <row r="57" ht="22" customHeight="1" spans="1:4">
      <c r="A57" s="166" t="s">
        <v>128</v>
      </c>
      <c r="B57" s="164">
        <v>11</v>
      </c>
      <c r="C57" s="164"/>
      <c r="D57" s="163"/>
    </row>
    <row r="58" ht="22" customHeight="1" spans="1:4">
      <c r="A58" s="165" t="s">
        <v>102</v>
      </c>
      <c r="B58" s="164"/>
      <c r="C58" s="164"/>
      <c r="D58" s="163"/>
    </row>
    <row r="59" ht="22" customHeight="1" spans="1:4">
      <c r="A59" s="166" t="s">
        <v>129</v>
      </c>
      <c r="B59" s="164">
        <v>109</v>
      </c>
      <c r="C59" s="164"/>
      <c r="D59" s="163"/>
    </row>
    <row r="60" ht="22" customHeight="1" spans="1:4">
      <c r="A60" s="167" t="s">
        <v>130</v>
      </c>
      <c r="B60" s="164">
        <f>SUM(B61:B70)</f>
        <v>3149</v>
      </c>
      <c r="C60" s="164">
        <f>SUM(C61:C70)</f>
        <v>2962</v>
      </c>
      <c r="D60" s="163"/>
    </row>
    <row r="61" ht="22" customHeight="1" spans="1:4">
      <c r="A61" s="166" t="s">
        <v>93</v>
      </c>
      <c r="B61" s="164">
        <v>1410</v>
      </c>
      <c r="C61" s="164">
        <v>1562</v>
      </c>
      <c r="D61" s="163"/>
    </row>
    <row r="62" ht="22" customHeight="1" spans="1:4">
      <c r="A62" s="163" t="s">
        <v>94</v>
      </c>
      <c r="B62" s="164">
        <v>47</v>
      </c>
      <c r="C62" s="164"/>
      <c r="D62" s="163"/>
    </row>
    <row r="63" ht="22" customHeight="1" spans="1:4">
      <c r="A63" s="163" t="s">
        <v>95</v>
      </c>
      <c r="B63" s="164"/>
      <c r="C63" s="164"/>
      <c r="D63" s="163"/>
    </row>
    <row r="64" ht="22" customHeight="1" spans="1:4">
      <c r="A64" s="163" t="s">
        <v>131</v>
      </c>
      <c r="B64" s="164"/>
      <c r="C64" s="164"/>
      <c r="D64" s="163"/>
    </row>
    <row r="65" ht="22" customHeight="1" spans="1:4">
      <c r="A65" s="163" t="s">
        <v>132</v>
      </c>
      <c r="B65" s="164">
        <v>5</v>
      </c>
      <c r="C65" s="164"/>
      <c r="D65" s="163"/>
    </row>
    <row r="66" ht="22" customHeight="1" spans="1:4">
      <c r="A66" s="163" t="s">
        <v>133</v>
      </c>
      <c r="B66" s="164"/>
      <c r="C66" s="164"/>
      <c r="D66" s="163"/>
    </row>
    <row r="67" ht="22" customHeight="1" spans="1:4">
      <c r="A67" s="165" t="s">
        <v>134</v>
      </c>
      <c r="B67" s="164">
        <v>19</v>
      </c>
      <c r="C67" s="164"/>
      <c r="D67" s="163"/>
    </row>
    <row r="68" ht="22" customHeight="1" spans="1:4">
      <c r="A68" s="166" t="s">
        <v>135</v>
      </c>
      <c r="B68" s="164"/>
      <c r="C68" s="164"/>
      <c r="D68" s="163"/>
    </row>
    <row r="69" ht="22" customHeight="1" spans="1:4">
      <c r="A69" s="166" t="s">
        <v>102</v>
      </c>
      <c r="B69" s="164"/>
      <c r="C69" s="164"/>
      <c r="D69" s="163"/>
    </row>
    <row r="70" ht="22" customHeight="1" spans="1:4">
      <c r="A70" s="166" t="s">
        <v>136</v>
      </c>
      <c r="B70" s="164">
        <v>1668</v>
      </c>
      <c r="C70" s="164">
        <v>1400</v>
      </c>
      <c r="D70" s="163"/>
    </row>
    <row r="71" ht="22" customHeight="1" spans="1:4">
      <c r="A71" s="165" t="s">
        <v>137</v>
      </c>
      <c r="B71" s="168">
        <f>SUM(B72:B78)</f>
        <v>2096</v>
      </c>
      <c r="C71" s="168">
        <f>SUM(C72:C78)</f>
        <v>1600</v>
      </c>
      <c r="D71" s="163"/>
    </row>
    <row r="72" ht="22" customHeight="1" spans="1:4">
      <c r="A72" s="165" t="s">
        <v>93</v>
      </c>
      <c r="B72" s="164"/>
      <c r="C72" s="164"/>
      <c r="D72" s="163"/>
    </row>
    <row r="73" ht="22" customHeight="1" spans="1:4">
      <c r="A73" s="165" t="s">
        <v>94</v>
      </c>
      <c r="B73" s="164"/>
      <c r="C73" s="164"/>
      <c r="D73" s="163"/>
    </row>
    <row r="74" ht="22" customHeight="1" spans="1:4">
      <c r="A74" s="166" t="s">
        <v>95</v>
      </c>
      <c r="B74" s="164"/>
      <c r="C74" s="164"/>
      <c r="D74" s="163"/>
    </row>
    <row r="75" ht="22" customHeight="1" spans="1:4">
      <c r="A75" s="165" t="s">
        <v>134</v>
      </c>
      <c r="B75" s="164"/>
      <c r="C75" s="164"/>
      <c r="D75" s="163"/>
    </row>
    <row r="76" ht="22" customHeight="1" spans="1:4">
      <c r="A76" s="166" t="s">
        <v>138</v>
      </c>
      <c r="B76" s="164"/>
      <c r="C76" s="164"/>
      <c r="D76" s="163"/>
    </row>
    <row r="77" ht="22" customHeight="1" spans="1:4">
      <c r="A77" s="166" t="s">
        <v>102</v>
      </c>
      <c r="B77" s="164"/>
      <c r="C77" s="164"/>
      <c r="D77" s="163"/>
    </row>
    <row r="78" ht="22" customHeight="1" spans="1:4">
      <c r="A78" s="166" t="s">
        <v>139</v>
      </c>
      <c r="B78" s="164">
        <v>2096</v>
      </c>
      <c r="C78" s="164">
        <v>1600</v>
      </c>
      <c r="D78" s="163"/>
    </row>
    <row r="79" ht="22" customHeight="1" spans="1:4">
      <c r="A79" s="166" t="s">
        <v>140</v>
      </c>
      <c r="B79" s="168">
        <f>SUM(B80:B87)</f>
        <v>463</v>
      </c>
      <c r="C79" s="168">
        <f>SUM(C80:C87)</f>
        <v>335</v>
      </c>
      <c r="D79" s="163"/>
    </row>
    <row r="80" ht="22" customHeight="1" spans="1:4">
      <c r="A80" s="165" t="s">
        <v>93</v>
      </c>
      <c r="B80" s="164">
        <v>230</v>
      </c>
      <c r="C80" s="164">
        <v>185</v>
      </c>
      <c r="D80" s="163"/>
    </row>
    <row r="81" ht="22" customHeight="1" spans="1:4">
      <c r="A81" s="165" t="s">
        <v>94</v>
      </c>
      <c r="B81" s="164"/>
      <c r="C81" s="164"/>
      <c r="D81" s="163"/>
    </row>
    <row r="82" ht="22" customHeight="1" spans="1:4">
      <c r="A82" s="165" t="s">
        <v>95</v>
      </c>
      <c r="B82" s="164"/>
      <c r="C82" s="164"/>
      <c r="D82" s="163"/>
    </row>
    <row r="83" ht="22" customHeight="1" spans="1:4">
      <c r="A83" s="169" t="s">
        <v>141</v>
      </c>
      <c r="B83" s="164">
        <v>62</v>
      </c>
      <c r="C83" s="164"/>
      <c r="D83" s="163"/>
    </row>
    <row r="84" ht="22" customHeight="1" spans="1:4">
      <c r="A84" s="166" t="s">
        <v>142</v>
      </c>
      <c r="B84" s="164"/>
      <c r="C84" s="164"/>
      <c r="D84" s="163"/>
    </row>
    <row r="85" ht="22" customHeight="1" spans="1:4">
      <c r="A85" s="166" t="s">
        <v>134</v>
      </c>
      <c r="B85" s="164"/>
      <c r="C85" s="164"/>
      <c r="D85" s="163"/>
    </row>
    <row r="86" ht="22" customHeight="1" spans="1:4">
      <c r="A86" s="166" t="s">
        <v>102</v>
      </c>
      <c r="B86" s="164"/>
      <c r="C86" s="164"/>
      <c r="D86" s="163"/>
    </row>
    <row r="87" ht="22" customHeight="1" spans="1:4">
      <c r="A87" s="163" t="s">
        <v>143</v>
      </c>
      <c r="B87" s="164">
        <v>171</v>
      </c>
      <c r="C87" s="164">
        <v>150</v>
      </c>
      <c r="D87" s="163"/>
    </row>
    <row r="88" ht="22" customHeight="1" spans="1:4">
      <c r="A88" s="165" t="s">
        <v>144</v>
      </c>
      <c r="B88" s="168">
        <f>SUM(B89:B100)</f>
        <v>0</v>
      </c>
      <c r="C88" s="168">
        <f>SUM(C89:C100)</f>
        <v>0</v>
      </c>
      <c r="D88" s="163"/>
    </row>
    <row r="89" ht="22" customHeight="1" spans="1:4">
      <c r="A89" s="165" t="s">
        <v>93</v>
      </c>
      <c r="B89" s="164"/>
      <c r="C89" s="164"/>
      <c r="D89" s="163"/>
    </row>
    <row r="90" ht="22" customHeight="1" spans="1:4">
      <c r="A90" s="166" t="s">
        <v>94</v>
      </c>
      <c r="B90" s="164"/>
      <c r="C90" s="164"/>
      <c r="D90" s="163"/>
    </row>
    <row r="91" ht="22" customHeight="1" spans="1:4">
      <c r="A91" s="166" t="s">
        <v>95</v>
      </c>
      <c r="B91" s="164"/>
      <c r="C91" s="164"/>
      <c r="D91" s="163"/>
    </row>
    <row r="92" ht="22" customHeight="1" spans="1:4">
      <c r="A92" s="165" t="s">
        <v>145</v>
      </c>
      <c r="B92" s="164"/>
      <c r="C92" s="164"/>
      <c r="D92" s="163"/>
    </row>
    <row r="93" ht="22" customHeight="1" spans="1:4">
      <c r="A93" s="165" t="s">
        <v>146</v>
      </c>
      <c r="B93" s="164"/>
      <c r="C93" s="164"/>
      <c r="D93" s="163"/>
    </row>
    <row r="94" ht="22" customHeight="1" spans="1:4">
      <c r="A94" s="165" t="s">
        <v>134</v>
      </c>
      <c r="B94" s="164"/>
      <c r="C94" s="164"/>
      <c r="D94" s="163"/>
    </row>
    <row r="95" ht="22" customHeight="1" spans="1:4">
      <c r="A95" s="165" t="s">
        <v>147</v>
      </c>
      <c r="B95" s="164"/>
      <c r="C95" s="164"/>
      <c r="D95" s="163"/>
    </row>
    <row r="96" ht="22" customHeight="1" spans="1:4">
      <c r="A96" s="165" t="s">
        <v>148</v>
      </c>
      <c r="B96" s="164"/>
      <c r="C96" s="164"/>
      <c r="D96" s="163"/>
    </row>
    <row r="97" ht="22" customHeight="1" spans="1:4">
      <c r="A97" s="165" t="s">
        <v>149</v>
      </c>
      <c r="B97" s="164"/>
      <c r="C97" s="164"/>
      <c r="D97" s="163"/>
    </row>
    <row r="98" ht="22" customHeight="1" spans="1:4">
      <c r="A98" s="165" t="s">
        <v>150</v>
      </c>
      <c r="B98" s="164"/>
      <c r="C98" s="164"/>
      <c r="D98" s="163"/>
    </row>
    <row r="99" ht="22" customHeight="1" spans="1:4">
      <c r="A99" s="166" t="s">
        <v>102</v>
      </c>
      <c r="B99" s="164"/>
      <c r="C99" s="164"/>
      <c r="D99" s="163"/>
    </row>
    <row r="100" ht="22" customHeight="1" spans="1:4">
      <c r="A100" s="166" t="s">
        <v>151</v>
      </c>
      <c r="B100" s="164"/>
      <c r="C100" s="164"/>
      <c r="D100" s="163"/>
    </row>
    <row r="101" ht="22" customHeight="1" spans="1:4">
      <c r="A101" s="170" t="s">
        <v>152</v>
      </c>
      <c r="B101" s="168">
        <f>SUM(B102:B109)</f>
        <v>2187</v>
      </c>
      <c r="C101" s="168">
        <f>SUM(C102:C109)</f>
        <v>1637</v>
      </c>
      <c r="D101" s="163"/>
    </row>
    <row r="102" ht="22" customHeight="1" spans="1:4">
      <c r="A102" s="165" t="s">
        <v>93</v>
      </c>
      <c r="B102" s="164">
        <v>1855</v>
      </c>
      <c r="C102" s="164">
        <v>1537</v>
      </c>
      <c r="D102" s="163"/>
    </row>
    <row r="103" ht="22" customHeight="1" spans="1:4">
      <c r="A103" s="165" t="s">
        <v>94</v>
      </c>
      <c r="B103" s="164">
        <v>20</v>
      </c>
      <c r="C103" s="164"/>
      <c r="D103" s="163"/>
    </row>
    <row r="104" ht="22" customHeight="1" spans="1:4">
      <c r="A104" s="165" t="s">
        <v>95</v>
      </c>
      <c r="B104" s="164"/>
      <c r="C104" s="164"/>
      <c r="D104" s="163"/>
    </row>
    <row r="105" ht="22" customHeight="1" spans="1:4">
      <c r="A105" s="166" t="s">
        <v>153</v>
      </c>
      <c r="B105" s="164"/>
      <c r="C105" s="164"/>
      <c r="D105" s="163"/>
    </row>
    <row r="106" ht="22" customHeight="1" spans="1:4">
      <c r="A106" s="166" t="s">
        <v>154</v>
      </c>
      <c r="B106" s="164"/>
      <c r="C106" s="164"/>
      <c r="D106" s="163"/>
    </row>
    <row r="107" ht="22" customHeight="1" spans="1:4">
      <c r="A107" s="166" t="s">
        <v>155</v>
      </c>
      <c r="B107" s="164"/>
      <c r="C107" s="164"/>
      <c r="D107" s="163"/>
    </row>
    <row r="108" ht="22" customHeight="1" spans="1:4">
      <c r="A108" s="165" t="s">
        <v>102</v>
      </c>
      <c r="B108" s="164"/>
      <c r="C108" s="164"/>
      <c r="D108" s="163"/>
    </row>
    <row r="109" ht="22" customHeight="1" spans="1:4">
      <c r="A109" s="165" t="s">
        <v>156</v>
      </c>
      <c r="B109" s="164">
        <v>312</v>
      </c>
      <c r="C109" s="164">
        <v>100</v>
      </c>
      <c r="D109" s="163"/>
    </row>
    <row r="110" ht="22" customHeight="1" spans="1:4">
      <c r="A110" s="163" t="s">
        <v>157</v>
      </c>
      <c r="B110" s="168">
        <f>SUM(B111:B120)</f>
        <v>137</v>
      </c>
      <c r="C110" s="168">
        <f>SUM(C111:C120)</f>
        <v>274</v>
      </c>
      <c r="D110" s="163"/>
    </row>
    <row r="111" ht="22" customHeight="1" spans="1:4">
      <c r="A111" s="165" t="s">
        <v>93</v>
      </c>
      <c r="B111" s="164"/>
      <c r="C111" s="164">
        <v>219</v>
      </c>
      <c r="D111" s="163"/>
    </row>
    <row r="112" ht="22" customHeight="1" spans="1:4">
      <c r="A112" s="165" t="s">
        <v>94</v>
      </c>
      <c r="B112" s="164"/>
      <c r="C112" s="164"/>
      <c r="D112" s="163"/>
    </row>
    <row r="113" ht="22" customHeight="1" spans="1:4">
      <c r="A113" s="165" t="s">
        <v>95</v>
      </c>
      <c r="B113" s="164"/>
      <c r="C113" s="164"/>
      <c r="D113" s="163"/>
    </row>
    <row r="114" ht="22" customHeight="1" spans="1:4">
      <c r="A114" s="166" t="s">
        <v>158</v>
      </c>
      <c r="B114" s="164"/>
      <c r="C114" s="164"/>
      <c r="D114" s="163"/>
    </row>
    <row r="115" ht="22" customHeight="1" spans="1:4">
      <c r="A115" s="166" t="s">
        <v>159</v>
      </c>
      <c r="B115" s="164"/>
      <c r="C115" s="164"/>
      <c r="D115" s="163"/>
    </row>
    <row r="116" ht="22" customHeight="1" spans="1:4">
      <c r="A116" s="166" t="s">
        <v>160</v>
      </c>
      <c r="B116" s="164"/>
      <c r="C116" s="164"/>
      <c r="D116" s="163"/>
    </row>
    <row r="117" ht="22" customHeight="1" spans="1:4">
      <c r="A117" s="165" t="s">
        <v>161</v>
      </c>
      <c r="B117" s="164"/>
      <c r="C117" s="164"/>
      <c r="D117" s="163"/>
    </row>
    <row r="118" ht="22" customHeight="1" spans="1:4">
      <c r="A118" s="165" t="s">
        <v>162</v>
      </c>
      <c r="B118" s="164">
        <v>97</v>
      </c>
      <c r="C118" s="164">
        <v>55</v>
      </c>
      <c r="D118" s="163"/>
    </row>
    <row r="119" ht="22" customHeight="1" spans="1:4">
      <c r="A119" s="165" t="s">
        <v>102</v>
      </c>
      <c r="B119" s="164"/>
      <c r="C119" s="164"/>
      <c r="D119" s="163"/>
    </row>
    <row r="120" ht="22" customHeight="1" spans="1:4">
      <c r="A120" s="166" t="s">
        <v>163</v>
      </c>
      <c r="B120" s="164">
        <v>40</v>
      </c>
      <c r="C120" s="164"/>
      <c r="D120" s="163"/>
    </row>
    <row r="121" ht="22" customHeight="1" spans="1:4">
      <c r="A121" s="166" t="s">
        <v>164</v>
      </c>
      <c r="B121" s="168">
        <f>SUM(B122:B132)</f>
        <v>0</v>
      </c>
      <c r="C121" s="168">
        <f>SUM(C122:C132)</f>
        <v>21</v>
      </c>
      <c r="D121" s="163"/>
    </row>
    <row r="122" ht="22" customHeight="1" spans="1:4">
      <c r="A122" s="166" t="s">
        <v>93</v>
      </c>
      <c r="B122" s="164"/>
      <c r="C122" s="164"/>
      <c r="D122" s="163"/>
    </row>
    <row r="123" ht="22" customHeight="1" spans="1:4">
      <c r="A123" s="163" t="s">
        <v>94</v>
      </c>
      <c r="B123" s="164"/>
      <c r="C123" s="164"/>
      <c r="D123" s="163"/>
    </row>
    <row r="124" ht="22" customHeight="1" spans="1:4">
      <c r="A124" s="165" t="s">
        <v>95</v>
      </c>
      <c r="B124" s="164"/>
      <c r="C124" s="164"/>
      <c r="D124" s="163"/>
    </row>
    <row r="125" ht="22" customHeight="1" spans="1:4">
      <c r="A125" s="165" t="s">
        <v>165</v>
      </c>
      <c r="B125" s="164"/>
      <c r="C125" s="164">
        <v>20</v>
      </c>
      <c r="D125" s="163"/>
    </row>
    <row r="126" ht="22" customHeight="1" spans="1:4">
      <c r="A126" s="165" t="s">
        <v>166</v>
      </c>
      <c r="B126" s="164"/>
      <c r="C126" s="164"/>
      <c r="D126" s="163"/>
    </row>
    <row r="127" ht="22" customHeight="1" spans="1:4">
      <c r="A127" s="166" t="s">
        <v>167</v>
      </c>
      <c r="B127" s="164"/>
      <c r="C127" s="164"/>
      <c r="D127" s="163"/>
    </row>
    <row r="128" ht="22" customHeight="1" spans="1:4">
      <c r="A128" s="165" t="s">
        <v>168</v>
      </c>
      <c r="B128" s="164"/>
      <c r="C128" s="164"/>
      <c r="D128" s="163"/>
    </row>
    <row r="129" ht="22" customHeight="1" spans="1:4">
      <c r="A129" s="165" t="s">
        <v>169</v>
      </c>
      <c r="B129" s="164"/>
      <c r="C129" s="164"/>
      <c r="D129" s="163"/>
    </row>
    <row r="130" ht="22" customHeight="1" spans="1:4">
      <c r="A130" s="165" t="s">
        <v>170</v>
      </c>
      <c r="B130" s="164"/>
      <c r="C130" s="164"/>
      <c r="D130" s="163"/>
    </row>
    <row r="131" ht="22" customHeight="1" spans="1:4">
      <c r="A131" s="165" t="s">
        <v>102</v>
      </c>
      <c r="B131" s="164"/>
      <c r="C131" s="164"/>
      <c r="D131" s="163"/>
    </row>
    <row r="132" ht="22" customHeight="1" spans="1:4">
      <c r="A132" s="165" t="s">
        <v>171</v>
      </c>
      <c r="B132" s="164"/>
      <c r="C132" s="164">
        <v>1</v>
      </c>
      <c r="D132" s="163"/>
    </row>
    <row r="133" ht="22" customHeight="1" spans="1:4">
      <c r="A133" s="165" t="s">
        <v>172</v>
      </c>
      <c r="B133" s="168">
        <f>SUM(B134:B139)</f>
        <v>207</v>
      </c>
      <c r="C133" s="168">
        <f>SUM(C134:C139)</f>
        <v>272</v>
      </c>
      <c r="D133" s="163"/>
    </row>
    <row r="134" ht="22" customHeight="1" spans="1:4">
      <c r="A134" s="165" t="s">
        <v>93</v>
      </c>
      <c r="B134" s="164"/>
      <c r="C134" s="164"/>
      <c r="D134" s="163"/>
    </row>
    <row r="135" ht="22" customHeight="1" spans="1:4">
      <c r="A135" s="165" t="s">
        <v>94</v>
      </c>
      <c r="B135" s="164"/>
      <c r="C135" s="164"/>
      <c r="D135" s="163"/>
    </row>
    <row r="136" ht="22" customHeight="1" spans="1:4">
      <c r="A136" s="166" t="s">
        <v>95</v>
      </c>
      <c r="B136" s="164"/>
      <c r="C136" s="164"/>
      <c r="D136" s="163"/>
    </row>
    <row r="137" ht="22" customHeight="1" spans="1:4">
      <c r="A137" s="166" t="s">
        <v>173</v>
      </c>
      <c r="B137" s="164">
        <v>203</v>
      </c>
      <c r="C137" s="164">
        <v>272</v>
      </c>
      <c r="D137" s="163"/>
    </row>
    <row r="138" ht="22" customHeight="1" spans="1:4">
      <c r="A138" s="166" t="s">
        <v>102</v>
      </c>
      <c r="B138" s="164"/>
      <c r="C138" s="164"/>
      <c r="D138" s="163"/>
    </row>
    <row r="139" ht="22" customHeight="1" spans="1:4">
      <c r="A139" s="163" t="s">
        <v>174</v>
      </c>
      <c r="B139" s="164">
        <v>4</v>
      </c>
      <c r="C139" s="164"/>
      <c r="D139" s="163"/>
    </row>
    <row r="140" ht="22" customHeight="1" spans="1:4">
      <c r="A140" s="165" t="s">
        <v>175</v>
      </c>
      <c r="B140" s="168">
        <f>SUM(B141:B147)</f>
        <v>0</v>
      </c>
      <c r="C140" s="168">
        <f>SUM(C141:C147)</f>
        <v>0</v>
      </c>
      <c r="D140" s="163"/>
    </row>
    <row r="141" ht="22" customHeight="1" spans="1:4">
      <c r="A141" s="165" t="s">
        <v>93</v>
      </c>
      <c r="B141" s="164"/>
      <c r="C141" s="164"/>
      <c r="D141" s="163"/>
    </row>
    <row r="142" ht="22" customHeight="1" spans="1:4">
      <c r="A142" s="166" t="s">
        <v>94</v>
      </c>
      <c r="B142" s="164"/>
      <c r="C142" s="164"/>
      <c r="D142" s="163"/>
    </row>
    <row r="143" ht="22" customHeight="1" spans="1:4">
      <c r="A143" s="166" t="s">
        <v>95</v>
      </c>
      <c r="B143" s="164"/>
      <c r="C143" s="164"/>
      <c r="D143" s="163"/>
    </row>
    <row r="144" ht="22" customHeight="1" spans="1:4">
      <c r="A144" s="166" t="s">
        <v>176</v>
      </c>
      <c r="B144" s="164"/>
      <c r="C144" s="164"/>
      <c r="D144" s="163"/>
    </row>
    <row r="145" ht="22" customHeight="1" spans="1:4">
      <c r="A145" s="163" t="s">
        <v>177</v>
      </c>
      <c r="B145" s="164"/>
      <c r="C145" s="164"/>
      <c r="D145" s="163"/>
    </row>
    <row r="146" ht="22" customHeight="1" spans="1:4">
      <c r="A146" s="165" t="s">
        <v>102</v>
      </c>
      <c r="B146" s="164"/>
      <c r="C146" s="164"/>
      <c r="D146" s="163"/>
    </row>
    <row r="147" ht="22" customHeight="1" spans="1:4">
      <c r="A147" s="165" t="s">
        <v>178</v>
      </c>
      <c r="B147" s="164"/>
      <c r="C147" s="164"/>
      <c r="D147" s="163"/>
    </row>
    <row r="148" ht="22" customHeight="1" spans="1:4">
      <c r="A148" s="166" t="s">
        <v>179</v>
      </c>
      <c r="B148" s="168">
        <f>SUM(B149:B153)</f>
        <v>105</v>
      </c>
      <c r="C148" s="168">
        <f>SUM(C149:C153)</f>
        <v>101</v>
      </c>
      <c r="D148" s="163"/>
    </row>
    <row r="149" ht="22" customHeight="1" spans="1:4">
      <c r="A149" s="166" t="s">
        <v>93</v>
      </c>
      <c r="B149" s="164">
        <v>105</v>
      </c>
      <c r="C149" s="164">
        <v>101</v>
      </c>
      <c r="D149" s="163"/>
    </row>
    <row r="150" ht="22" customHeight="1" spans="1:4">
      <c r="A150" s="166" t="s">
        <v>94</v>
      </c>
      <c r="B150" s="164"/>
      <c r="C150" s="164"/>
      <c r="D150" s="163"/>
    </row>
    <row r="151" ht="22" customHeight="1" spans="1:4">
      <c r="A151" s="165" t="s">
        <v>95</v>
      </c>
      <c r="B151" s="164"/>
      <c r="C151" s="164"/>
      <c r="D151" s="163"/>
    </row>
    <row r="152" ht="22" customHeight="1" spans="1:4">
      <c r="A152" s="167" t="s">
        <v>180</v>
      </c>
      <c r="B152" s="164"/>
      <c r="C152" s="164"/>
      <c r="D152" s="163"/>
    </row>
    <row r="153" ht="22" customHeight="1" spans="1:4">
      <c r="A153" s="165" t="s">
        <v>181</v>
      </c>
      <c r="B153" s="164"/>
      <c r="C153" s="164"/>
      <c r="D153" s="163"/>
    </row>
    <row r="154" ht="22" customHeight="1" spans="1:4">
      <c r="A154" s="166" t="s">
        <v>182</v>
      </c>
      <c r="B154" s="168">
        <f>SUM(B155:B160)</f>
        <v>5</v>
      </c>
      <c r="C154" s="168">
        <f>SUM(C155:C160)</f>
        <v>5</v>
      </c>
      <c r="D154" s="163"/>
    </row>
    <row r="155" ht="22" customHeight="1" spans="1:4">
      <c r="A155" s="166" t="s">
        <v>93</v>
      </c>
      <c r="B155" s="164"/>
      <c r="C155" s="164"/>
      <c r="D155" s="163"/>
    </row>
    <row r="156" ht="22" customHeight="1" spans="1:4">
      <c r="A156" s="166" t="s">
        <v>94</v>
      </c>
      <c r="B156" s="164"/>
      <c r="C156" s="164"/>
      <c r="D156" s="163"/>
    </row>
    <row r="157" ht="22" customHeight="1" spans="1:4">
      <c r="A157" s="163" t="s">
        <v>95</v>
      </c>
      <c r="B157" s="164"/>
      <c r="C157" s="164"/>
      <c r="D157" s="163"/>
    </row>
    <row r="158" ht="22" customHeight="1" spans="1:4">
      <c r="A158" s="165" t="s">
        <v>107</v>
      </c>
      <c r="B158" s="171"/>
      <c r="C158" s="171"/>
      <c r="D158" s="163"/>
    </row>
    <row r="159" ht="22" customHeight="1" spans="1:4">
      <c r="A159" s="165" t="s">
        <v>102</v>
      </c>
      <c r="B159" s="164"/>
      <c r="C159" s="164"/>
      <c r="D159" s="163"/>
    </row>
    <row r="160" ht="22" customHeight="1" spans="1:4">
      <c r="A160" s="165" t="s">
        <v>183</v>
      </c>
      <c r="B160" s="164">
        <v>5</v>
      </c>
      <c r="C160" s="164">
        <v>5</v>
      </c>
      <c r="D160" s="163"/>
    </row>
    <row r="161" ht="22" customHeight="1" spans="1:4">
      <c r="A161" s="166" t="s">
        <v>184</v>
      </c>
      <c r="B161" s="168">
        <f>SUM(B162:B167)</f>
        <v>307</v>
      </c>
      <c r="C161" s="168">
        <f>SUM(C162:C167)</f>
        <v>221</v>
      </c>
      <c r="D161" s="163"/>
    </row>
    <row r="162" ht="22" customHeight="1" spans="1:4">
      <c r="A162" s="166" t="s">
        <v>93</v>
      </c>
      <c r="B162" s="164">
        <v>254</v>
      </c>
      <c r="C162" s="164">
        <v>221</v>
      </c>
      <c r="D162" s="163"/>
    </row>
    <row r="163" ht="22" customHeight="1" spans="1:4">
      <c r="A163" s="166" t="s">
        <v>94</v>
      </c>
      <c r="B163" s="164">
        <v>29</v>
      </c>
      <c r="C163" s="164"/>
      <c r="D163" s="163"/>
    </row>
    <row r="164" ht="22" customHeight="1" spans="1:4">
      <c r="A164" s="165" t="s">
        <v>95</v>
      </c>
      <c r="B164" s="164"/>
      <c r="C164" s="164"/>
      <c r="D164" s="163"/>
    </row>
    <row r="165" ht="22" customHeight="1" spans="1:4">
      <c r="A165" s="165" t="s">
        <v>185</v>
      </c>
      <c r="B165" s="164"/>
      <c r="C165" s="164"/>
      <c r="D165" s="163"/>
    </row>
    <row r="166" ht="22" customHeight="1" spans="1:4">
      <c r="A166" s="166" t="s">
        <v>102</v>
      </c>
      <c r="B166" s="164"/>
      <c r="C166" s="164"/>
      <c r="D166" s="163"/>
    </row>
    <row r="167" ht="22" customHeight="1" spans="1:4">
      <c r="A167" s="166" t="s">
        <v>186</v>
      </c>
      <c r="B167" s="164">
        <v>24</v>
      </c>
      <c r="C167" s="164"/>
      <c r="D167" s="163"/>
    </row>
    <row r="168" ht="22" customHeight="1" spans="1:4">
      <c r="A168" s="166" t="s">
        <v>187</v>
      </c>
      <c r="B168" s="168">
        <f>SUM(B169:B174)</f>
        <v>2724</v>
      </c>
      <c r="C168" s="168">
        <f>SUM(C169:C174)</f>
        <v>2327</v>
      </c>
      <c r="D168" s="163"/>
    </row>
    <row r="169" ht="22" customHeight="1" spans="1:4">
      <c r="A169" s="166" t="s">
        <v>93</v>
      </c>
      <c r="B169" s="164">
        <v>2013</v>
      </c>
      <c r="C169" s="164">
        <v>2122</v>
      </c>
      <c r="D169" s="163"/>
    </row>
    <row r="170" ht="22" customHeight="1" spans="1:4">
      <c r="A170" s="165" t="s">
        <v>94</v>
      </c>
      <c r="B170" s="164">
        <v>28</v>
      </c>
      <c r="C170" s="164"/>
      <c r="D170" s="163"/>
    </row>
    <row r="171" ht="22" customHeight="1" spans="1:4">
      <c r="A171" s="165" t="s">
        <v>95</v>
      </c>
      <c r="B171" s="164"/>
      <c r="C171" s="164"/>
      <c r="D171" s="163"/>
    </row>
    <row r="172" ht="22" customHeight="1" spans="1:4">
      <c r="A172" s="165" t="s">
        <v>188</v>
      </c>
      <c r="B172" s="164"/>
      <c r="C172" s="164"/>
      <c r="D172" s="163"/>
    </row>
    <row r="173" ht="22" customHeight="1" spans="1:4">
      <c r="A173" s="166" t="s">
        <v>102</v>
      </c>
      <c r="B173" s="164"/>
      <c r="C173" s="164"/>
      <c r="D173" s="163"/>
    </row>
    <row r="174" ht="22" customHeight="1" spans="1:4">
      <c r="A174" s="166" t="s">
        <v>189</v>
      </c>
      <c r="B174" s="164">
        <v>683</v>
      </c>
      <c r="C174" s="164">
        <v>205</v>
      </c>
      <c r="D174" s="163"/>
    </row>
    <row r="175" ht="22" customHeight="1" spans="1:4">
      <c r="A175" s="166" t="s">
        <v>190</v>
      </c>
      <c r="B175" s="168">
        <f>SUM(B176:B181)</f>
        <v>1216</v>
      </c>
      <c r="C175" s="168">
        <f>SUM(C176:C181)</f>
        <v>702</v>
      </c>
      <c r="D175" s="163"/>
    </row>
    <row r="176" ht="22" customHeight="1" spans="1:4">
      <c r="A176" s="165" t="s">
        <v>93</v>
      </c>
      <c r="B176" s="164">
        <v>744</v>
      </c>
      <c r="C176" s="164">
        <v>702</v>
      </c>
      <c r="D176" s="163"/>
    </row>
    <row r="177" ht="22" customHeight="1" spans="1:4">
      <c r="A177" s="165" t="s">
        <v>94</v>
      </c>
      <c r="B177" s="164">
        <v>10</v>
      </c>
      <c r="C177" s="164"/>
      <c r="D177" s="163"/>
    </row>
    <row r="178" ht="22" customHeight="1" spans="1:4">
      <c r="A178" s="165" t="s">
        <v>95</v>
      </c>
      <c r="B178" s="164"/>
      <c r="C178" s="164"/>
      <c r="D178" s="163"/>
    </row>
    <row r="179" ht="22" customHeight="1" spans="1:4">
      <c r="A179" s="165" t="s">
        <v>191</v>
      </c>
      <c r="B179" s="164">
        <v>65</v>
      </c>
      <c r="C179" s="164"/>
      <c r="D179" s="163"/>
    </row>
    <row r="180" ht="22" customHeight="1" spans="1:4">
      <c r="A180" s="165" t="s">
        <v>102</v>
      </c>
      <c r="B180" s="164"/>
      <c r="C180" s="164"/>
      <c r="D180" s="163"/>
    </row>
    <row r="181" ht="22" customHeight="1" spans="1:4">
      <c r="A181" s="166" t="s">
        <v>192</v>
      </c>
      <c r="B181" s="164">
        <v>397</v>
      </c>
      <c r="C181" s="164"/>
      <c r="D181" s="163"/>
    </row>
    <row r="182" ht="22" customHeight="1" spans="1:4">
      <c r="A182" s="166" t="s">
        <v>193</v>
      </c>
      <c r="B182" s="168">
        <f>SUM(B183:B188)</f>
        <v>628</v>
      </c>
      <c r="C182" s="168">
        <f>SUM(C183:C188)</f>
        <v>539</v>
      </c>
      <c r="D182" s="163"/>
    </row>
    <row r="183" ht="22" customHeight="1" spans="1:4">
      <c r="A183" s="163" t="s">
        <v>93</v>
      </c>
      <c r="B183" s="164">
        <v>497</v>
      </c>
      <c r="C183" s="164">
        <v>429</v>
      </c>
      <c r="D183" s="163"/>
    </row>
    <row r="184" ht="22" customHeight="1" spans="1:4">
      <c r="A184" s="165" t="s">
        <v>94</v>
      </c>
      <c r="B184" s="164">
        <v>10</v>
      </c>
      <c r="C184" s="164"/>
      <c r="D184" s="163"/>
    </row>
    <row r="185" ht="22" customHeight="1" spans="1:4">
      <c r="A185" s="165" t="s">
        <v>95</v>
      </c>
      <c r="B185" s="164"/>
      <c r="C185" s="164"/>
      <c r="D185" s="163"/>
    </row>
    <row r="186" ht="22" customHeight="1" spans="1:4">
      <c r="A186" s="165" t="s">
        <v>194</v>
      </c>
      <c r="B186" s="164"/>
      <c r="C186" s="164"/>
      <c r="D186" s="163"/>
    </row>
    <row r="187" ht="22" customHeight="1" spans="1:4">
      <c r="A187" s="165" t="s">
        <v>102</v>
      </c>
      <c r="B187" s="164"/>
      <c r="C187" s="164"/>
      <c r="D187" s="163"/>
    </row>
    <row r="188" ht="22" customHeight="1" spans="1:4">
      <c r="A188" s="166" t="s">
        <v>195</v>
      </c>
      <c r="B188" s="164">
        <v>121</v>
      </c>
      <c r="C188" s="164">
        <v>110</v>
      </c>
      <c r="D188" s="163"/>
    </row>
    <row r="189" ht="22" customHeight="1" spans="1:4">
      <c r="A189" s="166" t="s">
        <v>196</v>
      </c>
      <c r="B189" s="168">
        <f>SUM(B190:B196)</f>
        <v>443</v>
      </c>
      <c r="C189" s="168">
        <f>SUM(C190:C196)</f>
        <v>424</v>
      </c>
      <c r="D189" s="163"/>
    </row>
    <row r="190" ht="22" customHeight="1" spans="1:4">
      <c r="A190" s="166" t="s">
        <v>93</v>
      </c>
      <c r="B190" s="164">
        <v>415</v>
      </c>
      <c r="C190" s="164">
        <v>419</v>
      </c>
      <c r="D190" s="163"/>
    </row>
    <row r="191" ht="22" customHeight="1" spans="1:4">
      <c r="A191" s="165" t="s">
        <v>94</v>
      </c>
      <c r="B191" s="164"/>
      <c r="C191" s="164"/>
      <c r="D191" s="163"/>
    </row>
    <row r="192" ht="22" customHeight="1" spans="1:4">
      <c r="A192" s="165" t="s">
        <v>95</v>
      </c>
      <c r="B192" s="164"/>
      <c r="C192" s="164"/>
      <c r="D192" s="163"/>
    </row>
    <row r="193" ht="22" customHeight="1" spans="1:4">
      <c r="A193" s="165" t="s">
        <v>197</v>
      </c>
      <c r="B193" s="164">
        <v>3</v>
      </c>
      <c r="C193" s="164">
        <v>5</v>
      </c>
      <c r="D193" s="163"/>
    </row>
    <row r="194" ht="22" customHeight="1" spans="1:4">
      <c r="A194" s="165" t="s">
        <v>198</v>
      </c>
      <c r="B194" s="164"/>
      <c r="C194" s="164"/>
      <c r="D194" s="163"/>
    </row>
    <row r="195" ht="22" customHeight="1" spans="1:4">
      <c r="A195" s="165" t="s">
        <v>102</v>
      </c>
      <c r="B195" s="171"/>
      <c r="C195" s="171"/>
      <c r="D195" s="172"/>
    </row>
    <row r="196" ht="22" customHeight="1" spans="1:4">
      <c r="A196" s="166" t="s">
        <v>199</v>
      </c>
      <c r="B196" s="171">
        <v>25</v>
      </c>
      <c r="C196" s="171"/>
      <c r="D196" s="172"/>
    </row>
    <row r="197" ht="22" customHeight="1" spans="1:4">
      <c r="A197" s="166" t="s">
        <v>200</v>
      </c>
      <c r="B197" s="168">
        <f>SUM(B198:B202)</f>
        <v>0</v>
      </c>
      <c r="C197" s="168">
        <f>SUM(C198:C202)</f>
        <v>0</v>
      </c>
      <c r="D197" s="172"/>
    </row>
    <row r="198" ht="22" customHeight="1" spans="1:4">
      <c r="A198" s="166" t="s">
        <v>93</v>
      </c>
      <c r="B198" s="164"/>
      <c r="C198" s="164"/>
      <c r="D198" s="163"/>
    </row>
    <row r="199" ht="22" customHeight="1" spans="1:4">
      <c r="A199" s="163" t="s">
        <v>94</v>
      </c>
      <c r="B199" s="164"/>
      <c r="C199" s="164"/>
      <c r="D199" s="163"/>
    </row>
    <row r="200" ht="22" customHeight="1" spans="1:4">
      <c r="A200" s="165" t="s">
        <v>95</v>
      </c>
      <c r="B200" s="173"/>
      <c r="C200" s="173"/>
      <c r="D200" s="163"/>
    </row>
    <row r="201" ht="22" customHeight="1" spans="1:4">
      <c r="A201" s="165" t="s">
        <v>102</v>
      </c>
      <c r="B201" s="173"/>
      <c r="C201" s="173"/>
      <c r="D201" s="163"/>
    </row>
    <row r="202" ht="22" customHeight="1" spans="1:4">
      <c r="A202" s="165" t="s">
        <v>201</v>
      </c>
      <c r="B202" s="173"/>
      <c r="C202" s="173"/>
      <c r="D202" s="163"/>
    </row>
    <row r="203" ht="22" customHeight="1" spans="1:4">
      <c r="A203" s="166" t="s">
        <v>202</v>
      </c>
      <c r="B203" s="168">
        <f>SUM(B204:B208)</f>
        <v>8</v>
      </c>
      <c r="C203" s="168">
        <f>SUM(C204:C208)</f>
        <v>0</v>
      </c>
      <c r="D203" s="163"/>
    </row>
    <row r="204" ht="22" customHeight="1" spans="1:4">
      <c r="A204" s="166" t="s">
        <v>93</v>
      </c>
      <c r="B204" s="174"/>
      <c r="C204" s="174"/>
      <c r="D204" s="163"/>
    </row>
    <row r="205" ht="22" customHeight="1" spans="1:4">
      <c r="A205" s="166" t="s">
        <v>94</v>
      </c>
      <c r="B205" s="174">
        <v>6</v>
      </c>
      <c r="C205" s="174"/>
      <c r="D205" s="163"/>
    </row>
    <row r="206" ht="22" customHeight="1" spans="1:4">
      <c r="A206" s="165" t="s">
        <v>95</v>
      </c>
      <c r="B206" s="174"/>
      <c r="C206" s="174"/>
      <c r="D206" s="163"/>
    </row>
    <row r="207" ht="22" customHeight="1" spans="1:4">
      <c r="A207" s="165" t="s">
        <v>102</v>
      </c>
      <c r="B207" s="174"/>
      <c r="C207" s="174"/>
      <c r="D207" s="163"/>
    </row>
    <row r="208" ht="22" customHeight="1" spans="1:4">
      <c r="A208" s="165" t="s">
        <v>203</v>
      </c>
      <c r="B208" s="174">
        <v>2</v>
      </c>
      <c r="C208" s="174"/>
      <c r="D208" s="163"/>
    </row>
    <row r="209" ht="22" customHeight="1" spans="1:4">
      <c r="A209" s="165" t="s">
        <v>204</v>
      </c>
      <c r="B209" s="168">
        <f>SUM(B210:B215)</f>
        <v>91</v>
      </c>
      <c r="C209" s="168">
        <f>SUM(C210:C215)</f>
        <v>147</v>
      </c>
      <c r="D209" s="163"/>
    </row>
    <row r="210" ht="22" customHeight="1" spans="1:4">
      <c r="A210" s="165" t="s">
        <v>93</v>
      </c>
      <c r="B210" s="174">
        <v>61</v>
      </c>
      <c r="C210" s="174">
        <v>147</v>
      </c>
      <c r="D210" s="163"/>
    </row>
    <row r="211" ht="22" customHeight="1" spans="1:4">
      <c r="A211" s="165" t="s">
        <v>94</v>
      </c>
      <c r="B211" s="174"/>
      <c r="C211" s="174"/>
      <c r="D211" s="163"/>
    </row>
    <row r="212" ht="22" customHeight="1" spans="1:4">
      <c r="A212" s="165" t="s">
        <v>95</v>
      </c>
      <c r="B212" s="173"/>
      <c r="C212" s="173"/>
      <c r="D212" s="163"/>
    </row>
    <row r="213" ht="22" customHeight="1" spans="1:4">
      <c r="A213" s="165" t="s">
        <v>205</v>
      </c>
      <c r="B213" s="173"/>
      <c r="C213" s="173"/>
      <c r="D213" s="163"/>
    </row>
    <row r="214" ht="22" customHeight="1" spans="1:4">
      <c r="A214" s="165" t="s">
        <v>102</v>
      </c>
      <c r="B214" s="173"/>
      <c r="C214" s="173"/>
      <c r="D214" s="163"/>
    </row>
    <row r="215" ht="22" customHeight="1" spans="1:4">
      <c r="A215" s="165" t="s">
        <v>206</v>
      </c>
      <c r="B215" s="173">
        <v>30</v>
      </c>
      <c r="C215" s="173"/>
      <c r="D215" s="163"/>
    </row>
    <row r="216" ht="22" customHeight="1" spans="1:4">
      <c r="A216" s="165" t="s">
        <v>207</v>
      </c>
      <c r="B216" s="168">
        <f>SUM(B217:B230)</f>
        <v>1551</v>
      </c>
      <c r="C216" s="168">
        <f>SUM(C217:C230)</f>
        <v>1128</v>
      </c>
      <c r="D216" s="163"/>
    </row>
    <row r="217" ht="22" customHeight="1" spans="1:4">
      <c r="A217" s="165" t="s">
        <v>93</v>
      </c>
      <c r="B217" s="164">
        <v>1174</v>
      </c>
      <c r="C217" s="164">
        <v>1128</v>
      </c>
      <c r="D217" s="163"/>
    </row>
    <row r="218" ht="22" customHeight="1" spans="1:4">
      <c r="A218" s="165" t="s">
        <v>94</v>
      </c>
      <c r="B218" s="164">
        <v>50</v>
      </c>
      <c r="C218" s="164"/>
      <c r="D218" s="163"/>
    </row>
    <row r="219" ht="22" customHeight="1" spans="1:4">
      <c r="A219" s="165" t="s">
        <v>95</v>
      </c>
      <c r="B219" s="164"/>
      <c r="C219" s="164"/>
      <c r="D219" s="163"/>
    </row>
    <row r="220" ht="22" customHeight="1" spans="1:4">
      <c r="A220" s="165" t="s">
        <v>208</v>
      </c>
      <c r="B220" s="164"/>
      <c r="C220" s="164"/>
      <c r="D220" s="163"/>
    </row>
    <row r="221" ht="22" customHeight="1" spans="1:4">
      <c r="A221" s="165" t="s">
        <v>209</v>
      </c>
      <c r="B221" s="164"/>
      <c r="C221" s="164"/>
      <c r="D221" s="163"/>
    </row>
    <row r="222" ht="22" customHeight="1" spans="1:4">
      <c r="A222" s="165" t="s">
        <v>134</v>
      </c>
      <c r="B222" s="164"/>
      <c r="C222" s="164"/>
      <c r="D222" s="163"/>
    </row>
    <row r="223" ht="22" customHeight="1" spans="1:4">
      <c r="A223" s="165" t="s">
        <v>210</v>
      </c>
      <c r="B223" s="164">
        <v>10</v>
      </c>
      <c r="C223" s="164"/>
      <c r="D223" s="163"/>
    </row>
    <row r="224" ht="22" customHeight="1" spans="1:4">
      <c r="A224" s="165" t="s">
        <v>211</v>
      </c>
      <c r="B224" s="164">
        <v>1</v>
      </c>
      <c r="C224" s="164"/>
      <c r="D224" s="163"/>
    </row>
    <row r="225" ht="22" customHeight="1" spans="1:4">
      <c r="A225" s="165" t="s">
        <v>212</v>
      </c>
      <c r="B225" s="164"/>
      <c r="C225" s="164"/>
      <c r="D225" s="163"/>
    </row>
    <row r="226" ht="22" customHeight="1" spans="1:4">
      <c r="A226" s="165" t="s">
        <v>213</v>
      </c>
      <c r="B226" s="164"/>
      <c r="C226" s="164"/>
      <c r="D226" s="163"/>
    </row>
    <row r="227" ht="22" customHeight="1" spans="1:4">
      <c r="A227" s="165" t="s">
        <v>214</v>
      </c>
      <c r="B227" s="164">
        <v>14</v>
      </c>
      <c r="C227" s="164"/>
      <c r="D227" s="163"/>
    </row>
    <row r="228" ht="22" customHeight="1" spans="1:4">
      <c r="A228" s="165" t="s">
        <v>215</v>
      </c>
      <c r="B228" s="164"/>
      <c r="C228" s="164"/>
      <c r="D228" s="163"/>
    </row>
    <row r="229" ht="22" customHeight="1" spans="1:4">
      <c r="A229" s="165" t="s">
        <v>102</v>
      </c>
      <c r="B229" s="164"/>
      <c r="C229" s="164"/>
      <c r="D229" s="163"/>
    </row>
    <row r="230" ht="22" customHeight="1" spans="1:4">
      <c r="A230" s="165" t="s">
        <v>216</v>
      </c>
      <c r="B230" s="164">
        <v>302</v>
      </c>
      <c r="C230" s="164"/>
      <c r="D230" s="163"/>
    </row>
    <row r="231" ht="22" customHeight="1" spans="1:4">
      <c r="A231" s="165" t="s">
        <v>217</v>
      </c>
      <c r="B231" s="168">
        <f>SUM(B232:B233)</f>
        <v>1791</v>
      </c>
      <c r="C231" s="168">
        <f>SUM(C232:C233)</f>
        <v>0</v>
      </c>
      <c r="D231" s="163"/>
    </row>
    <row r="232" ht="22" customHeight="1" spans="1:4">
      <c r="A232" s="166" t="s">
        <v>218</v>
      </c>
      <c r="B232" s="164">
        <v>697</v>
      </c>
      <c r="C232" s="164"/>
      <c r="D232" s="163"/>
    </row>
    <row r="233" ht="22" customHeight="1" spans="1:4">
      <c r="A233" s="166" t="s">
        <v>219</v>
      </c>
      <c r="B233" s="164">
        <v>1094</v>
      </c>
      <c r="C233" s="164"/>
      <c r="D233" s="163"/>
    </row>
    <row r="234" ht="22" customHeight="1" spans="1:4">
      <c r="A234" s="163" t="s">
        <v>220</v>
      </c>
      <c r="B234" s="164">
        <f>SUM(B235:B237)</f>
        <v>0</v>
      </c>
      <c r="C234" s="164">
        <f>SUM(C235:C237)</f>
        <v>0</v>
      </c>
      <c r="D234" s="163"/>
    </row>
    <row r="235" ht="22" customHeight="1" spans="1:4">
      <c r="A235" s="165" t="s">
        <v>221</v>
      </c>
      <c r="B235" s="164"/>
      <c r="C235" s="164"/>
      <c r="D235" s="163"/>
    </row>
    <row r="236" ht="22" customHeight="1" spans="1:4">
      <c r="A236" s="165" t="s">
        <v>222</v>
      </c>
      <c r="B236" s="164"/>
      <c r="C236" s="164"/>
      <c r="D236" s="163"/>
    </row>
    <row r="237" ht="22" customHeight="1" spans="1:4">
      <c r="A237" s="165" t="s">
        <v>223</v>
      </c>
      <c r="B237" s="164"/>
      <c r="C237" s="164"/>
      <c r="D237" s="163"/>
    </row>
    <row r="238" ht="22" customHeight="1" spans="1:4">
      <c r="A238" s="163" t="s">
        <v>224</v>
      </c>
      <c r="B238" s="164">
        <f>SUM(B239,B249)</f>
        <v>453</v>
      </c>
      <c r="C238" s="164">
        <f>SUM(C239,C249)</f>
        <v>457</v>
      </c>
      <c r="D238" s="163"/>
    </row>
    <row r="239" ht="22" customHeight="1" spans="1:4">
      <c r="A239" s="166" t="s">
        <v>225</v>
      </c>
      <c r="B239" s="164">
        <v>129</v>
      </c>
      <c r="C239" s="164">
        <f>SUM(C240:C248)</f>
        <v>120</v>
      </c>
      <c r="D239" s="163"/>
    </row>
    <row r="240" ht="22" customHeight="1" spans="1:4">
      <c r="A240" s="166" t="s">
        <v>226</v>
      </c>
      <c r="B240" s="164"/>
      <c r="C240" s="164"/>
      <c r="D240" s="163"/>
    </row>
    <row r="241" ht="22" customHeight="1" spans="1:4">
      <c r="A241" s="165" t="s">
        <v>227</v>
      </c>
      <c r="B241" s="164"/>
      <c r="C241" s="164"/>
      <c r="D241" s="163"/>
    </row>
    <row r="242" ht="22" customHeight="1" spans="1:4">
      <c r="A242" s="165" t="s">
        <v>228</v>
      </c>
      <c r="B242" s="164">
        <v>129</v>
      </c>
      <c r="C242" s="164">
        <v>120</v>
      </c>
      <c r="D242" s="163"/>
    </row>
    <row r="243" ht="22" customHeight="1" spans="1:4">
      <c r="A243" s="165" t="s">
        <v>229</v>
      </c>
      <c r="B243" s="164"/>
      <c r="C243" s="164"/>
      <c r="D243" s="163"/>
    </row>
    <row r="244" ht="22" customHeight="1" spans="1:4">
      <c r="A244" s="166" t="s">
        <v>230</v>
      </c>
      <c r="B244" s="164"/>
      <c r="C244" s="164"/>
      <c r="D244" s="163"/>
    </row>
    <row r="245" ht="22" customHeight="1" spans="1:4">
      <c r="A245" s="166" t="s">
        <v>231</v>
      </c>
      <c r="B245" s="164"/>
      <c r="C245" s="164"/>
      <c r="D245" s="163"/>
    </row>
    <row r="246" ht="22" customHeight="1" spans="1:4">
      <c r="A246" s="166" t="s">
        <v>232</v>
      </c>
      <c r="B246" s="164"/>
      <c r="C246" s="164"/>
      <c r="D246" s="163"/>
    </row>
    <row r="247" ht="22" customHeight="1" spans="1:4">
      <c r="A247" s="166" t="s">
        <v>233</v>
      </c>
      <c r="B247" s="164"/>
      <c r="C247" s="164"/>
      <c r="D247" s="163"/>
    </row>
    <row r="248" ht="22" customHeight="1" spans="1:4">
      <c r="A248" s="166" t="s">
        <v>234</v>
      </c>
      <c r="B248" s="164"/>
      <c r="C248" s="164"/>
      <c r="D248" s="163"/>
    </row>
    <row r="249" ht="22" customHeight="1" spans="1:4">
      <c r="A249" s="166" t="s">
        <v>235</v>
      </c>
      <c r="B249" s="164">
        <v>324</v>
      </c>
      <c r="C249" s="164">
        <v>337</v>
      </c>
      <c r="D249" s="163"/>
    </row>
    <row r="250" ht="22" customHeight="1" spans="1:4">
      <c r="A250" s="163" t="s">
        <v>236</v>
      </c>
      <c r="B250" s="164">
        <f>SUM(B251,B254,B265,B272,B280,B289,B303,B313,B323,B331,B337)</f>
        <v>12223</v>
      </c>
      <c r="C250" s="164">
        <f>SUM(C251,C254,C265,C272,C280,C289,C303,C313,C323,C331,C337)</f>
        <v>12223</v>
      </c>
      <c r="D250" s="163"/>
    </row>
    <row r="251" ht="22" customHeight="1" spans="1:4">
      <c r="A251" s="165" t="s">
        <v>237</v>
      </c>
      <c r="B251" s="168">
        <f>SUM(B252:B253)</f>
        <v>126</v>
      </c>
      <c r="C251" s="168">
        <f>SUM(C252:C253)</f>
        <v>113</v>
      </c>
      <c r="D251" s="163"/>
    </row>
    <row r="252" ht="22" customHeight="1" spans="1:4">
      <c r="A252" s="165" t="s">
        <v>238</v>
      </c>
      <c r="B252" s="164">
        <v>40</v>
      </c>
      <c r="C252" s="164"/>
      <c r="D252" s="163"/>
    </row>
    <row r="253" ht="22" customHeight="1" spans="1:4">
      <c r="A253" s="166" t="s">
        <v>239</v>
      </c>
      <c r="B253" s="164">
        <v>86</v>
      </c>
      <c r="C253" s="164">
        <v>113</v>
      </c>
      <c r="D253" s="163"/>
    </row>
    <row r="254" ht="22" customHeight="1" spans="1:4">
      <c r="A254" s="166" t="s">
        <v>240</v>
      </c>
      <c r="B254" s="168">
        <f>SUM(B255:B264)</f>
        <v>10723</v>
      </c>
      <c r="C254" s="168">
        <f>SUM(C255:C264)</f>
        <v>11125</v>
      </c>
      <c r="D254" s="163"/>
    </row>
    <row r="255" ht="22" customHeight="1" spans="1:4">
      <c r="A255" s="166" t="s">
        <v>93</v>
      </c>
      <c r="B255" s="164">
        <v>4847</v>
      </c>
      <c r="C255" s="164">
        <v>5443</v>
      </c>
      <c r="D255" s="163"/>
    </row>
    <row r="256" ht="22" customHeight="1" spans="1:4">
      <c r="A256" s="166" t="s">
        <v>94</v>
      </c>
      <c r="B256" s="164">
        <v>5</v>
      </c>
      <c r="C256" s="164"/>
      <c r="D256" s="163"/>
    </row>
    <row r="257" ht="22" customHeight="1" spans="1:4">
      <c r="A257" s="166" t="s">
        <v>95</v>
      </c>
      <c r="B257" s="164"/>
      <c r="C257" s="164"/>
      <c r="D257" s="163"/>
    </row>
    <row r="258" ht="22" customHeight="1" spans="1:4">
      <c r="A258" s="166" t="s">
        <v>134</v>
      </c>
      <c r="B258" s="164">
        <v>172</v>
      </c>
      <c r="C258" s="164">
        <v>160</v>
      </c>
      <c r="D258" s="163"/>
    </row>
    <row r="259" ht="22" customHeight="1" spans="1:4">
      <c r="A259" s="166" t="s">
        <v>241</v>
      </c>
      <c r="B259" s="164">
        <v>53</v>
      </c>
      <c r="C259" s="164">
        <v>50</v>
      </c>
      <c r="D259" s="163"/>
    </row>
    <row r="260" ht="22" customHeight="1" spans="1:4">
      <c r="A260" s="166" t="s">
        <v>242</v>
      </c>
      <c r="B260" s="164">
        <v>19</v>
      </c>
      <c r="C260" s="164"/>
      <c r="D260" s="163"/>
    </row>
    <row r="261" ht="22" customHeight="1" spans="1:4">
      <c r="A261" s="166" t="s">
        <v>243</v>
      </c>
      <c r="B261" s="164"/>
      <c r="C261" s="164"/>
      <c r="D261" s="163"/>
    </row>
    <row r="262" ht="22" customHeight="1" spans="1:4">
      <c r="A262" s="166" t="s">
        <v>244</v>
      </c>
      <c r="B262" s="164"/>
      <c r="C262" s="164"/>
      <c r="D262" s="163"/>
    </row>
    <row r="263" ht="22" customHeight="1" spans="1:4">
      <c r="A263" s="166" t="s">
        <v>102</v>
      </c>
      <c r="B263" s="164"/>
      <c r="C263" s="164"/>
      <c r="D263" s="163"/>
    </row>
    <row r="264" ht="22" customHeight="1" spans="1:4">
      <c r="A264" s="166" t="s">
        <v>245</v>
      </c>
      <c r="B264" s="164">
        <v>5627</v>
      </c>
      <c r="C264" s="164">
        <v>5472</v>
      </c>
      <c r="D264" s="163"/>
    </row>
    <row r="265" ht="22" customHeight="1" spans="1:4">
      <c r="A265" s="165" t="s">
        <v>246</v>
      </c>
      <c r="B265" s="168">
        <f>SUM(B266:B271)</f>
        <v>0</v>
      </c>
      <c r="C265" s="168">
        <f>SUM(C266:C271)</f>
        <v>0</v>
      </c>
      <c r="D265" s="163"/>
    </row>
    <row r="266" ht="22" customHeight="1" spans="1:4">
      <c r="A266" s="165" t="s">
        <v>93</v>
      </c>
      <c r="B266" s="164"/>
      <c r="C266" s="164"/>
      <c r="D266" s="163"/>
    </row>
    <row r="267" ht="22" customHeight="1" spans="1:4">
      <c r="A267" s="165" t="s">
        <v>94</v>
      </c>
      <c r="B267" s="164"/>
      <c r="C267" s="164"/>
      <c r="D267" s="163"/>
    </row>
    <row r="268" ht="22" customHeight="1" spans="1:4">
      <c r="A268" s="166" t="s">
        <v>95</v>
      </c>
      <c r="B268" s="164"/>
      <c r="C268" s="164"/>
      <c r="D268" s="163"/>
    </row>
    <row r="269" ht="22" customHeight="1" spans="1:4">
      <c r="A269" s="166" t="s">
        <v>247</v>
      </c>
      <c r="B269" s="164"/>
      <c r="C269" s="164"/>
      <c r="D269" s="163"/>
    </row>
    <row r="270" ht="22" customHeight="1" spans="1:4">
      <c r="A270" s="166" t="s">
        <v>102</v>
      </c>
      <c r="B270" s="164"/>
      <c r="C270" s="164"/>
      <c r="D270" s="163"/>
    </row>
    <row r="271" ht="22" customHeight="1" spans="1:4">
      <c r="A271" s="163" t="s">
        <v>248</v>
      </c>
      <c r="B271" s="164"/>
      <c r="C271" s="164"/>
      <c r="D271" s="163"/>
    </row>
    <row r="272" ht="22" customHeight="1" spans="1:4">
      <c r="A272" s="167" t="s">
        <v>249</v>
      </c>
      <c r="B272" s="168">
        <f>SUM(B273:B279)</f>
        <v>112</v>
      </c>
      <c r="C272" s="168">
        <f>SUM(C273:C279)</f>
        <v>0</v>
      </c>
      <c r="D272" s="163"/>
    </row>
    <row r="273" ht="22" customHeight="1" spans="1:4">
      <c r="A273" s="165" t="s">
        <v>93</v>
      </c>
      <c r="B273" s="164">
        <v>102</v>
      </c>
      <c r="C273" s="164"/>
      <c r="D273" s="163"/>
    </row>
    <row r="274" ht="22" customHeight="1" spans="1:4">
      <c r="A274" s="165" t="s">
        <v>94</v>
      </c>
      <c r="B274" s="164"/>
      <c r="C274" s="164"/>
      <c r="D274" s="163"/>
    </row>
    <row r="275" ht="22" customHeight="1" spans="1:4">
      <c r="A275" s="166" t="s">
        <v>95</v>
      </c>
      <c r="B275" s="164"/>
      <c r="C275" s="164"/>
      <c r="D275" s="163"/>
    </row>
    <row r="276" ht="22" customHeight="1" spans="1:4">
      <c r="A276" s="166" t="s">
        <v>250</v>
      </c>
      <c r="B276" s="164"/>
      <c r="C276" s="164"/>
      <c r="D276" s="163"/>
    </row>
    <row r="277" ht="22" customHeight="1" spans="1:4">
      <c r="A277" s="166" t="s">
        <v>251</v>
      </c>
      <c r="B277" s="164"/>
      <c r="C277" s="164"/>
      <c r="D277" s="163"/>
    </row>
    <row r="278" ht="22" customHeight="1" spans="1:4">
      <c r="A278" s="166" t="s">
        <v>102</v>
      </c>
      <c r="B278" s="164"/>
      <c r="C278" s="164"/>
      <c r="D278" s="163"/>
    </row>
    <row r="279" ht="22" customHeight="1" spans="1:4">
      <c r="A279" s="166" t="s">
        <v>252</v>
      </c>
      <c r="B279" s="164">
        <v>10</v>
      </c>
      <c r="C279" s="164"/>
      <c r="D279" s="163"/>
    </row>
    <row r="280" ht="22" customHeight="1" spans="1:4">
      <c r="A280" s="163" t="s">
        <v>253</v>
      </c>
      <c r="B280" s="168">
        <f>SUM(B281:B288)</f>
        <v>210</v>
      </c>
      <c r="C280" s="168">
        <f>SUM(C281:C288)</f>
        <v>57</v>
      </c>
      <c r="D280" s="163"/>
    </row>
    <row r="281" ht="22" customHeight="1" spans="1:4">
      <c r="A281" s="165" t="s">
        <v>93</v>
      </c>
      <c r="B281" s="164">
        <v>210</v>
      </c>
      <c r="C281" s="164">
        <v>57</v>
      </c>
      <c r="D281" s="163"/>
    </row>
    <row r="282" ht="22" customHeight="1" spans="1:4">
      <c r="A282" s="165" t="s">
        <v>94</v>
      </c>
      <c r="B282" s="164"/>
      <c r="C282" s="164"/>
      <c r="D282" s="163"/>
    </row>
    <row r="283" ht="22" customHeight="1" spans="1:4">
      <c r="A283" s="165" t="s">
        <v>95</v>
      </c>
      <c r="B283" s="164"/>
      <c r="C283" s="164"/>
      <c r="D283" s="163"/>
    </row>
    <row r="284" ht="22" customHeight="1" spans="1:4">
      <c r="A284" s="166" t="s">
        <v>254</v>
      </c>
      <c r="B284" s="164"/>
      <c r="C284" s="164"/>
      <c r="D284" s="163"/>
    </row>
    <row r="285" ht="22" customHeight="1" spans="1:4">
      <c r="A285" s="166" t="s">
        <v>255</v>
      </c>
      <c r="B285" s="164"/>
      <c r="C285" s="164"/>
      <c r="D285" s="163"/>
    </row>
    <row r="286" ht="22" customHeight="1" spans="1:4">
      <c r="A286" s="166" t="s">
        <v>256</v>
      </c>
      <c r="B286" s="164"/>
      <c r="C286" s="164"/>
      <c r="D286" s="163"/>
    </row>
    <row r="287" ht="22" customHeight="1" spans="1:4">
      <c r="A287" s="165" t="s">
        <v>102</v>
      </c>
      <c r="B287" s="164"/>
      <c r="C287" s="164"/>
      <c r="D287" s="163"/>
    </row>
    <row r="288" ht="22" customHeight="1" spans="1:4">
      <c r="A288" s="165" t="s">
        <v>257</v>
      </c>
      <c r="B288" s="164"/>
      <c r="C288" s="164"/>
      <c r="D288" s="163"/>
    </row>
    <row r="289" ht="22" customHeight="1" spans="1:4">
      <c r="A289" s="165" t="s">
        <v>258</v>
      </c>
      <c r="B289" s="168">
        <f>SUM(B290:B302)</f>
        <v>994</v>
      </c>
      <c r="C289" s="168">
        <f>SUM(C290:C302)</f>
        <v>773</v>
      </c>
      <c r="D289" s="163"/>
    </row>
    <row r="290" ht="22" customHeight="1" spans="1:4">
      <c r="A290" s="166" t="s">
        <v>93</v>
      </c>
      <c r="B290" s="164">
        <v>776</v>
      </c>
      <c r="C290" s="164">
        <v>516</v>
      </c>
      <c r="D290" s="163"/>
    </row>
    <row r="291" ht="22" customHeight="1" spans="1:4">
      <c r="A291" s="166" t="s">
        <v>94</v>
      </c>
      <c r="B291" s="164"/>
      <c r="C291" s="164"/>
      <c r="D291" s="163"/>
    </row>
    <row r="292" ht="22" customHeight="1" spans="1:4">
      <c r="A292" s="166" t="s">
        <v>95</v>
      </c>
      <c r="B292" s="164"/>
      <c r="C292" s="164"/>
      <c r="D292" s="163"/>
    </row>
    <row r="293" ht="22" customHeight="1" spans="1:4">
      <c r="A293" s="163" t="s">
        <v>259</v>
      </c>
      <c r="B293" s="164"/>
      <c r="C293" s="164"/>
      <c r="D293" s="163"/>
    </row>
    <row r="294" ht="22" customHeight="1" spans="1:4">
      <c r="A294" s="165" t="s">
        <v>260</v>
      </c>
      <c r="B294" s="164"/>
      <c r="C294" s="164"/>
      <c r="D294" s="163"/>
    </row>
    <row r="295" ht="22" customHeight="1" spans="1:4">
      <c r="A295" s="165" t="s">
        <v>261</v>
      </c>
      <c r="B295" s="164"/>
      <c r="C295" s="164"/>
      <c r="D295" s="163"/>
    </row>
    <row r="296" ht="22" customHeight="1" spans="1:4">
      <c r="A296" s="167" t="s">
        <v>262</v>
      </c>
      <c r="B296" s="164"/>
      <c r="C296" s="164">
        <v>38</v>
      </c>
      <c r="D296" s="163"/>
    </row>
    <row r="297" ht="22" customHeight="1" spans="1:4">
      <c r="A297" s="166" t="s">
        <v>263</v>
      </c>
      <c r="B297" s="164"/>
      <c r="C297" s="164"/>
      <c r="D297" s="163"/>
    </row>
    <row r="298" ht="22" customHeight="1" spans="1:4">
      <c r="A298" s="166" t="s">
        <v>264</v>
      </c>
      <c r="B298" s="164"/>
      <c r="C298" s="164">
        <v>27</v>
      </c>
      <c r="D298" s="163"/>
    </row>
    <row r="299" ht="22" customHeight="1" spans="1:4">
      <c r="A299" s="166" t="s">
        <v>265</v>
      </c>
      <c r="B299" s="164"/>
      <c r="C299" s="164"/>
      <c r="D299" s="163"/>
    </row>
    <row r="300" ht="22" customHeight="1" spans="1:4">
      <c r="A300" s="166" t="s">
        <v>134</v>
      </c>
      <c r="B300" s="164"/>
      <c r="C300" s="164"/>
      <c r="D300" s="163"/>
    </row>
    <row r="301" ht="22" customHeight="1" spans="1:4">
      <c r="A301" s="166" t="s">
        <v>102</v>
      </c>
      <c r="B301" s="164"/>
      <c r="C301" s="164"/>
      <c r="D301" s="163"/>
    </row>
    <row r="302" ht="22" customHeight="1" spans="1:4">
      <c r="A302" s="165" t="s">
        <v>266</v>
      </c>
      <c r="B302" s="164">
        <v>218</v>
      </c>
      <c r="C302" s="164">
        <v>192</v>
      </c>
      <c r="D302" s="163"/>
    </row>
    <row r="303" ht="22" customHeight="1" spans="1:4">
      <c r="A303" s="167" t="s">
        <v>267</v>
      </c>
      <c r="B303" s="168">
        <f>SUM(B304:B312)</f>
        <v>6</v>
      </c>
      <c r="C303" s="168">
        <f>SUM(C304:C312)</f>
        <v>0</v>
      </c>
      <c r="D303" s="163"/>
    </row>
    <row r="304" ht="22" customHeight="1" spans="1:4">
      <c r="A304" s="165" t="s">
        <v>93</v>
      </c>
      <c r="B304" s="164"/>
      <c r="C304" s="164"/>
      <c r="D304" s="163"/>
    </row>
    <row r="305" ht="22" customHeight="1" spans="1:4">
      <c r="A305" s="166" t="s">
        <v>94</v>
      </c>
      <c r="B305" s="164"/>
      <c r="C305" s="164"/>
      <c r="D305" s="163"/>
    </row>
    <row r="306" ht="22" customHeight="1" spans="1:4">
      <c r="A306" s="166" t="s">
        <v>95</v>
      </c>
      <c r="B306" s="164"/>
      <c r="C306" s="164"/>
      <c r="D306" s="163"/>
    </row>
    <row r="307" ht="22" customHeight="1" spans="1:4">
      <c r="A307" s="166" t="s">
        <v>268</v>
      </c>
      <c r="B307" s="164"/>
      <c r="C307" s="164"/>
      <c r="D307" s="163"/>
    </row>
    <row r="308" ht="22" customHeight="1" spans="1:4">
      <c r="A308" s="163" t="s">
        <v>269</v>
      </c>
      <c r="B308" s="164">
        <v>6</v>
      </c>
      <c r="C308" s="164"/>
      <c r="D308" s="163"/>
    </row>
    <row r="309" ht="22" customHeight="1" spans="1:4">
      <c r="A309" s="165" t="s">
        <v>270</v>
      </c>
      <c r="B309" s="164"/>
      <c r="C309" s="164"/>
      <c r="D309" s="163"/>
    </row>
    <row r="310" ht="22" customHeight="1" spans="1:4">
      <c r="A310" s="165" t="s">
        <v>134</v>
      </c>
      <c r="B310" s="164"/>
      <c r="C310" s="164"/>
      <c r="D310" s="163"/>
    </row>
    <row r="311" ht="22" customHeight="1" spans="1:4">
      <c r="A311" s="165" t="s">
        <v>102</v>
      </c>
      <c r="B311" s="164"/>
      <c r="C311" s="164"/>
      <c r="D311" s="163"/>
    </row>
    <row r="312" ht="22" customHeight="1" spans="1:4">
      <c r="A312" s="165" t="s">
        <v>271</v>
      </c>
      <c r="B312" s="164"/>
      <c r="C312" s="164"/>
      <c r="D312" s="163"/>
    </row>
    <row r="313" ht="22" customHeight="1" spans="1:4">
      <c r="A313" s="166" t="s">
        <v>272</v>
      </c>
      <c r="B313" s="168">
        <f>SUM(B314:B322)</f>
        <v>20</v>
      </c>
      <c r="C313" s="168">
        <f>SUM(C314:C322)</f>
        <v>155</v>
      </c>
      <c r="D313" s="163"/>
    </row>
    <row r="314" ht="22" customHeight="1" spans="1:4">
      <c r="A314" s="166" t="s">
        <v>93</v>
      </c>
      <c r="B314" s="164"/>
      <c r="C314" s="164"/>
      <c r="D314" s="163"/>
    </row>
    <row r="315" ht="22" customHeight="1" spans="1:4">
      <c r="A315" s="166" t="s">
        <v>94</v>
      </c>
      <c r="B315" s="164"/>
      <c r="C315" s="164"/>
      <c r="D315" s="163"/>
    </row>
    <row r="316" ht="22" customHeight="1" spans="1:4">
      <c r="A316" s="165" t="s">
        <v>95</v>
      </c>
      <c r="B316" s="164"/>
      <c r="C316" s="164"/>
      <c r="D316" s="163"/>
    </row>
    <row r="317" ht="22" customHeight="1" spans="1:4">
      <c r="A317" s="165" t="s">
        <v>273</v>
      </c>
      <c r="B317" s="164"/>
      <c r="C317" s="164">
        <v>50</v>
      </c>
      <c r="D317" s="163"/>
    </row>
    <row r="318" ht="22" customHeight="1" spans="1:4">
      <c r="A318" s="165" t="s">
        <v>274</v>
      </c>
      <c r="B318" s="164"/>
      <c r="C318" s="164"/>
      <c r="D318" s="163"/>
    </row>
    <row r="319" ht="22" customHeight="1" spans="1:4">
      <c r="A319" s="166" t="s">
        <v>275</v>
      </c>
      <c r="B319" s="164"/>
      <c r="C319" s="164"/>
      <c r="D319" s="163"/>
    </row>
    <row r="320" ht="22" customHeight="1" spans="1:4">
      <c r="A320" s="166" t="s">
        <v>134</v>
      </c>
      <c r="B320" s="164"/>
      <c r="C320" s="164"/>
      <c r="D320" s="163"/>
    </row>
    <row r="321" ht="22" customHeight="1" spans="1:4">
      <c r="A321" s="166" t="s">
        <v>102</v>
      </c>
      <c r="B321" s="164"/>
      <c r="C321" s="164"/>
      <c r="D321" s="163"/>
    </row>
    <row r="322" ht="22" customHeight="1" spans="1:4">
      <c r="A322" s="166" t="s">
        <v>276</v>
      </c>
      <c r="B322" s="164">
        <v>20</v>
      </c>
      <c r="C322" s="164">
        <v>105</v>
      </c>
      <c r="D322" s="163"/>
    </row>
    <row r="323" ht="22" customHeight="1" spans="1:4">
      <c r="A323" s="163" t="s">
        <v>277</v>
      </c>
      <c r="B323" s="168">
        <f>SUM(B324:B330)</f>
        <v>0</v>
      </c>
      <c r="C323" s="168">
        <f>SUM(C324:C330)</f>
        <v>0</v>
      </c>
      <c r="D323" s="163"/>
    </row>
    <row r="324" ht="22" customHeight="1" spans="1:4">
      <c r="A324" s="165" t="s">
        <v>93</v>
      </c>
      <c r="B324" s="164"/>
      <c r="C324" s="164"/>
      <c r="D324" s="163"/>
    </row>
    <row r="325" ht="22" customHeight="1" spans="1:4">
      <c r="A325" s="165" t="s">
        <v>94</v>
      </c>
      <c r="B325" s="164"/>
      <c r="C325" s="164"/>
      <c r="D325" s="163"/>
    </row>
    <row r="326" ht="22" customHeight="1" spans="1:4">
      <c r="A326" s="167" t="s">
        <v>95</v>
      </c>
      <c r="B326" s="164"/>
      <c r="C326" s="164"/>
      <c r="D326" s="163"/>
    </row>
    <row r="327" ht="22" customHeight="1" spans="1:4">
      <c r="A327" s="169" t="s">
        <v>278</v>
      </c>
      <c r="B327" s="164"/>
      <c r="C327" s="164"/>
      <c r="D327" s="163"/>
    </row>
    <row r="328" ht="22" customHeight="1" spans="1:4">
      <c r="A328" s="166" t="s">
        <v>279</v>
      </c>
      <c r="B328" s="164"/>
      <c r="C328" s="164"/>
      <c r="D328" s="163"/>
    </row>
    <row r="329" ht="22" customHeight="1" spans="1:4">
      <c r="A329" s="166" t="s">
        <v>102</v>
      </c>
      <c r="B329" s="164"/>
      <c r="C329" s="164"/>
      <c r="D329" s="163"/>
    </row>
    <row r="330" ht="22" customHeight="1" spans="1:4">
      <c r="A330" s="165" t="s">
        <v>280</v>
      </c>
      <c r="B330" s="164"/>
      <c r="C330" s="164"/>
      <c r="D330" s="163"/>
    </row>
    <row r="331" ht="22" customHeight="1" spans="1:4">
      <c r="A331" s="165" t="s">
        <v>281</v>
      </c>
      <c r="B331" s="168">
        <f>SUM(B332:B336)</f>
        <v>0</v>
      </c>
      <c r="C331" s="168">
        <f>SUM(C332:C336)</f>
        <v>0</v>
      </c>
      <c r="D331" s="163"/>
    </row>
    <row r="332" ht="22" customHeight="1" spans="1:4">
      <c r="A332" s="165" t="s">
        <v>93</v>
      </c>
      <c r="B332" s="164"/>
      <c r="C332" s="164"/>
      <c r="D332" s="163"/>
    </row>
    <row r="333" ht="22" customHeight="1" spans="1:4">
      <c r="A333" s="166" t="s">
        <v>94</v>
      </c>
      <c r="B333" s="164"/>
      <c r="C333" s="164"/>
      <c r="D333" s="163"/>
    </row>
    <row r="334" ht="22" customHeight="1" spans="1:4">
      <c r="A334" s="165" t="s">
        <v>134</v>
      </c>
      <c r="B334" s="164"/>
      <c r="C334" s="164"/>
      <c r="D334" s="163"/>
    </row>
    <row r="335" ht="22" customHeight="1" spans="1:4">
      <c r="A335" s="166" t="s">
        <v>282</v>
      </c>
      <c r="B335" s="164"/>
      <c r="C335" s="164"/>
      <c r="D335" s="163"/>
    </row>
    <row r="336" ht="22" customHeight="1" spans="1:4">
      <c r="A336" s="165" t="s">
        <v>283</v>
      </c>
      <c r="B336" s="164"/>
      <c r="C336" s="164"/>
      <c r="D336" s="163"/>
    </row>
    <row r="337" ht="22" customHeight="1" spans="1:4">
      <c r="A337" s="165" t="s">
        <v>284</v>
      </c>
      <c r="B337" s="168">
        <f>SUM(B338:B339)</f>
        <v>32</v>
      </c>
      <c r="C337" s="168">
        <f>SUM(C338:C339)</f>
        <v>0</v>
      </c>
      <c r="D337" s="163"/>
    </row>
    <row r="338" ht="22" customHeight="1" spans="1:4">
      <c r="A338" s="165" t="s">
        <v>285</v>
      </c>
      <c r="B338" s="164"/>
      <c r="C338" s="164"/>
      <c r="D338" s="163"/>
    </row>
    <row r="339" ht="22" customHeight="1" spans="1:4">
      <c r="A339" s="165" t="s">
        <v>286</v>
      </c>
      <c r="B339" s="164">
        <v>32</v>
      </c>
      <c r="C339" s="164"/>
      <c r="D339" s="163"/>
    </row>
    <row r="340" ht="22" customHeight="1" spans="1:4">
      <c r="A340" s="163" t="s">
        <v>287</v>
      </c>
      <c r="B340" s="164">
        <f>SUM(B341,B346,B353,B359,B365,B369,B373,B377,B383,B390)</f>
        <v>56375</v>
      </c>
      <c r="C340" s="164">
        <f>SUM(C341,C346,C353,C359,C365,C369,C373,C377,C383,C390)</f>
        <v>50233</v>
      </c>
      <c r="D340" s="163"/>
    </row>
    <row r="341" ht="22" customHeight="1" spans="1:4">
      <c r="A341" s="166" t="s">
        <v>288</v>
      </c>
      <c r="B341" s="168">
        <f>SUM(B342:B345)</f>
        <v>3819</v>
      </c>
      <c r="C341" s="168">
        <v>3952</v>
      </c>
      <c r="D341" s="163"/>
    </row>
    <row r="342" ht="22" customHeight="1" spans="1:4">
      <c r="A342" s="165" t="s">
        <v>93</v>
      </c>
      <c r="B342" s="164">
        <v>3799</v>
      </c>
      <c r="C342" s="164">
        <v>3952</v>
      </c>
      <c r="D342" s="163"/>
    </row>
    <row r="343" ht="22" customHeight="1" spans="1:4">
      <c r="A343" s="165" t="s">
        <v>94</v>
      </c>
      <c r="B343" s="164"/>
      <c r="C343" s="164"/>
      <c r="D343" s="163"/>
    </row>
    <row r="344" ht="22" customHeight="1" spans="1:4">
      <c r="A344" s="165" t="s">
        <v>95</v>
      </c>
      <c r="B344" s="164"/>
      <c r="C344" s="164"/>
      <c r="D344" s="163"/>
    </row>
    <row r="345" ht="22" customHeight="1" spans="1:4">
      <c r="A345" s="169" t="s">
        <v>289</v>
      </c>
      <c r="B345" s="164">
        <v>20</v>
      </c>
      <c r="C345" s="164"/>
      <c r="D345" s="163"/>
    </row>
    <row r="346" ht="22" customHeight="1" spans="1:4">
      <c r="A346" s="165" t="s">
        <v>290</v>
      </c>
      <c r="B346" s="168">
        <f>SUM(B347:B352)</f>
        <v>50451</v>
      </c>
      <c r="C346" s="168">
        <f>SUM(C347:C352)</f>
        <v>44267</v>
      </c>
      <c r="D346" s="163"/>
    </row>
    <row r="347" ht="22" customHeight="1" spans="1:4">
      <c r="A347" s="165" t="s">
        <v>291</v>
      </c>
      <c r="B347" s="164">
        <v>903</v>
      </c>
      <c r="C347" s="164">
        <v>748</v>
      </c>
      <c r="D347" s="163"/>
    </row>
    <row r="348" ht="22" customHeight="1" spans="1:4">
      <c r="A348" s="165" t="s">
        <v>292</v>
      </c>
      <c r="B348" s="164">
        <v>12774</v>
      </c>
      <c r="C348" s="164">
        <v>14582</v>
      </c>
      <c r="D348" s="163"/>
    </row>
    <row r="349" ht="22" customHeight="1" spans="1:4">
      <c r="A349" s="166" t="s">
        <v>293</v>
      </c>
      <c r="B349" s="164">
        <v>5160</v>
      </c>
      <c r="C349" s="164">
        <v>5649</v>
      </c>
      <c r="D349" s="163"/>
    </row>
    <row r="350" ht="22" customHeight="1" spans="1:4">
      <c r="A350" s="166" t="s">
        <v>294</v>
      </c>
      <c r="B350" s="164">
        <v>3373</v>
      </c>
      <c r="C350" s="164">
        <v>4064</v>
      </c>
      <c r="D350" s="163"/>
    </row>
    <row r="351" ht="22" customHeight="1" spans="1:4">
      <c r="A351" s="166" t="s">
        <v>295</v>
      </c>
      <c r="B351" s="164">
        <v>140</v>
      </c>
      <c r="C351" s="164"/>
      <c r="D351" s="163"/>
    </row>
    <row r="352" ht="22" customHeight="1" spans="1:4">
      <c r="A352" s="165" t="s">
        <v>296</v>
      </c>
      <c r="B352" s="164">
        <v>28101</v>
      </c>
      <c r="C352" s="164">
        <v>19224</v>
      </c>
      <c r="D352" s="163"/>
    </row>
    <row r="353" ht="22" customHeight="1" spans="1:4">
      <c r="A353" s="165" t="s">
        <v>297</v>
      </c>
      <c r="B353" s="168">
        <f>SUM(B354:B358)</f>
        <v>1048</v>
      </c>
      <c r="C353" s="168">
        <f>SUM(C354:C358)</f>
        <v>546</v>
      </c>
      <c r="D353" s="163"/>
    </row>
    <row r="354" ht="22" customHeight="1" spans="1:4">
      <c r="A354" s="165" t="s">
        <v>298</v>
      </c>
      <c r="B354" s="164"/>
      <c r="C354" s="164"/>
      <c r="D354" s="163"/>
    </row>
    <row r="355" ht="22" customHeight="1" spans="1:4">
      <c r="A355" s="165" t="s">
        <v>299</v>
      </c>
      <c r="B355" s="164">
        <v>1047</v>
      </c>
      <c r="C355" s="164">
        <v>546</v>
      </c>
      <c r="D355" s="163"/>
    </row>
    <row r="356" ht="22" customHeight="1" spans="1:4">
      <c r="A356" s="165" t="s">
        <v>300</v>
      </c>
      <c r="B356" s="164"/>
      <c r="C356" s="164"/>
      <c r="D356" s="163"/>
    </row>
    <row r="357" ht="22" customHeight="1" spans="1:4">
      <c r="A357" s="166" t="s">
        <v>301</v>
      </c>
      <c r="B357" s="164"/>
      <c r="C357" s="164"/>
      <c r="D357" s="163"/>
    </row>
    <row r="358" ht="22" customHeight="1" spans="1:4">
      <c r="A358" s="166" t="s">
        <v>302</v>
      </c>
      <c r="B358" s="164">
        <v>1</v>
      </c>
      <c r="C358" s="164"/>
      <c r="D358" s="163"/>
    </row>
    <row r="359" ht="22" customHeight="1" spans="1:4">
      <c r="A359" s="163" t="s">
        <v>303</v>
      </c>
      <c r="B359" s="168">
        <f>SUM(B360:B364)</f>
        <v>3</v>
      </c>
      <c r="C359" s="168">
        <f>SUM(C360:C364)</f>
        <v>0</v>
      </c>
      <c r="D359" s="163"/>
    </row>
    <row r="360" ht="22" customHeight="1" spans="1:4">
      <c r="A360" s="165" t="s">
        <v>304</v>
      </c>
      <c r="B360" s="164"/>
      <c r="C360" s="164"/>
      <c r="D360" s="163"/>
    </row>
    <row r="361" ht="22" customHeight="1" spans="1:4">
      <c r="A361" s="165" t="s">
        <v>305</v>
      </c>
      <c r="B361" s="164"/>
      <c r="C361" s="164"/>
      <c r="D361" s="163"/>
    </row>
    <row r="362" ht="22" customHeight="1" spans="1:4">
      <c r="A362" s="165" t="s">
        <v>306</v>
      </c>
      <c r="B362" s="164"/>
      <c r="C362" s="164"/>
      <c r="D362" s="163"/>
    </row>
    <row r="363" ht="22" customHeight="1" spans="1:4">
      <c r="A363" s="166" t="s">
        <v>307</v>
      </c>
      <c r="B363" s="164"/>
      <c r="C363" s="164"/>
      <c r="D363" s="163"/>
    </row>
    <row r="364" ht="22" customHeight="1" spans="1:4">
      <c r="A364" s="166" t="s">
        <v>308</v>
      </c>
      <c r="B364" s="164">
        <v>3</v>
      </c>
      <c r="C364" s="164"/>
      <c r="D364" s="163"/>
    </row>
    <row r="365" ht="22" customHeight="1" spans="1:4">
      <c r="A365" s="166" t="s">
        <v>309</v>
      </c>
      <c r="B365" s="168">
        <f>SUM(B366:B368)</f>
        <v>0</v>
      </c>
      <c r="C365" s="168">
        <f>SUM(C366:C368)</f>
        <v>0</v>
      </c>
      <c r="D365" s="163"/>
    </row>
    <row r="366" ht="22" customHeight="1" spans="1:4">
      <c r="A366" s="165" t="s">
        <v>310</v>
      </c>
      <c r="B366" s="164"/>
      <c r="C366" s="164"/>
      <c r="D366" s="163"/>
    </row>
    <row r="367" ht="22" customHeight="1" spans="1:4">
      <c r="A367" s="165" t="s">
        <v>311</v>
      </c>
      <c r="B367" s="164"/>
      <c r="C367" s="164"/>
      <c r="D367" s="163"/>
    </row>
    <row r="368" ht="22" customHeight="1" spans="1:4">
      <c r="A368" s="165" t="s">
        <v>312</v>
      </c>
      <c r="B368" s="164"/>
      <c r="C368" s="164"/>
      <c r="D368" s="163"/>
    </row>
    <row r="369" ht="22" customHeight="1" spans="1:4">
      <c r="A369" s="166" t="s">
        <v>313</v>
      </c>
      <c r="B369" s="168">
        <f>SUM(B370:B372)</f>
        <v>0</v>
      </c>
      <c r="C369" s="168">
        <f>SUM(C370:C372)</f>
        <v>0</v>
      </c>
      <c r="D369" s="163"/>
    </row>
    <row r="370" ht="22" customHeight="1" spans="1:4">
      <c r="A370" s="166" t="s">
        <v>314</v>
      </c>
      <c r="B370" s="164"/>
      <c r="C370" s="164"/>
      <c r="D370" s="163"/>
    </row>
    <row r="371" ht="22" customHeight="1" spans="1:4">
      <c r="A371" s="166" t="s">
        <v>315</v>
      </c>
      <c r="B371" s="164"/>
      <c r="C371" s="164"/>
      <c r="D371" s="163"/>
    </row>
    <row r="372" ht="22" customHeight="1" spans="1:4">
      <c r="A372" s="163" t="s">
        <v>316</v>
      </c>
      <c r="B372" s="164"/>
      <c r="C372" s="164"/>
      <c r="D372" s="163"/>
    </row>
    <row r="373" ht="22" customHeight="1" spans="1:4">
      <c r="A373" s="165" t="s">
        <v>317</v>
      </c>
      <c r="B373" s="168">
        <f>SUM(B374:B376)</f>
        <v>81</v>
      </c>
      <c r="C373" s="168">
        <f>SUM(C374:C376)</f>
        <v>103</v>
      </c>
      <c r="D373" s="163"/>
    </row>
    <row r="374" ht="22" customHeight="1" spans="1:4">
      <c r="A374" s="165" t="s">
        <v>318</v>
      </c>
      <c r="B374" s="164">
        <v>81</v>
      </c>
      <c r="C374" s="164">
        <v>103</v>
      </c>
      <c r="D374" s="163"/>
    </row>
    <row r="375" ht="22" customHeight="1" spans="1:4">
      <c r="A375" s="165" t="s">
        <v>319</v>
      </c>
      <c r="B375" s="164"/>
      <c r="C375" s="164"/>
      <c r="D375" s="163"/>
    </row>
    <row r="376" ht="22" customHeight="1" spans="1:4">
      <c r="A376" s="166" t="s">
        <v>320</v>
      </c>
      <c r="B376" s="164"/>
      <c r="C376" s="164"/>
      <c r="D376" s="163"/>
    </row>
    <row r="377" ht="22" customHeight="1" spans="1:4">
      <c r="A377" s="166" t="s">
        <v>321</v>
      </c>
      <c r="B377" s="168">
        <f>SUM(B378:B382)</f>
        <v>467</v>
      </c>
      <c r="C377" s="168">
        <f>SUM(C378:C382)</f>
        <v>546</v>
      </c>
      <c r="D377" s="163"/>
    </row>
    <row r="378" ht="22" customHeight="1" spans="1:4">
      <c r="A378" s="166" t="s">
        <v>322</v>
      </c>
      <c r="B378" s="164">
        <v>159</v>
      </c>
      <c r="C378" s="164">
        <v>275</v>
      </c>
      <c r="D378" s="163"/>
    </row>
    <row r="379" ht="22" customHeight="1" spans="1:4">
      <c r="A379" s="165" t="s">
        <v>323</v>
      </c>
      <c r="B379" s="164">
        <v>308</v>
      </c>
      <c r="C379" s="164">
        <v>271</v>
      </c>
      <c r="D379" s="163"/>
    </row>
    <row r="380" ht="22" customHeight="1" spans="1:4">
      <c r="A380" s="165" t="s">
        <v>324</v>
      </c>
      <c r="B380" s="164"/>
      <c r="C380" s="164"/>
      <c r="D380" s="163"/>
    </row>
    <row r="381" ht="22" customHeight="1" spans="1:4">
      <c r="A381" s="165" t="s">
        <v>325</v>
      </c>
      <c r="B381" s="164"/>
      <c r="C381" s="164"/>
      <c r="D381" s="163"/>
    </row>
    <row r="382" ht="22" customHeight="1" spans="1:4">
      <c r="A382" s="165" t="s">
        <v>326</v>
      </c>
      <c r="B382" s="164"/>
      <c r="C382" s="164"/>
      <c r="D382" s="163"/>
    </row>
    <row r="383" ht="22" customHeight="1" spans="1:4">
      <c r="A383" s="165" t="s">
        <v>327</v>
      </c>
      <c r="B383" s="168">
        <f>SUM(B384:B389)</f>
        <v>107</v>
      </c>
      <c r="C383" s="168">
        <f>SUM(C384:C389)</f>
        <v>419</v>
      </c>
      <c r="D383" s="163"/>
    </row>
    <row r="384" ht="22" customHeight="1" spans="1:4">
      <c r="A384" s="166" t="s">
        <v>328</v>
      </c>
      <c r="B384" s="164"/>
      <c r="C384" s="164"/>
      <c r="D384" s="163"/>
    </row>
    <row r="385" ht="22" customHeight="1" spans="1:4">
      <c r="A385" s="166" t="s">
        <v>329</v>
      </c>
      <c r="B385" s="164"/>
      <c r="C385" s="164"/>
      <c r="D385" s="163"/>
    </row>
    <row r="386" ht="22" customHeight="1" spans="1:4">
      <c r="A386" s="166" t="s">
        <v>330</v>
      </c>
      <c r="B386" s="164"/>
      <c r="C386" s="164"/>
      <c r="D386" s="163"/>
    </row>
    <row r="387" ht="22" customHeight="1" spans="1:4">
      <c r="A387" s="163" t="s">
        <v>331</v>
      </c>
      <c r="B387" s="164"/>
      <c r="C387" s="164"/>
      <c r="D387" s="163"/>
    </row>
    <row r="388" ht="22" customHeight="1" spans="1:4">
      <c r="A388" s="165" t="s">
        <v>332</v>
      </c>
      <c r="B388" s="164"/>
      <c r="C388" s="164"/>
      <c r="D388" s="163"/>
    </row>
    <row r="389" ht="22" customHeight="1" spans="1:4">
      <c r="A389" s="165" t="s">
        <v>333</v>
      </c>
      <c r="B389" s="164">
        <v>107</v>
      </c>
      <c r="C389" s="164">
        <v>419</v>
      </c>
      <c r="D389" s="163"/>
    </row>
    <row r="390" ht="22" customHeight="1" spans="1:4">
      <c r="A390" s="165" t="s">
        <v>334</v>
      </c>
      <c r="B390" s="164">
        <v>399</v>
      </c>
      <c r="C390" s="164">
        <v>400</v>
      </c>
      <c r="D390" s="163"/>
    </row>
    <row r="391" ht="22" customHeight="1" spans="1:4">
      <c r="A391" s="163" t="s">
        <v>335</v>
      </c>
      <c r="B391" s="164">
        <f>SUM(B392,B397,B406,B412,B417,B422,B427,B434,B438,B442)</f>
        <v>4105</v>
      </c>
      <c r="C391" s="164">
        <f>SUM(C392,C397,C406,C412,C417,C422,C427,C434,C438,C442)</f>
        <v>1250</v>
      </c>
      <c r="D391" s="163"/>
    </row>
    <row r="392" ht="22" customHeight="1" spans="1:4">
      <c r="A392" s="166" t="s">
        <v>336</v>
      </c>
      <c r="B392" s="168">
        <f>SUM(B393:B396)</f>
        <v>1</v>
      </c>
      <c r="C392" s="168">
        <f>SUM(C393:C396)</f>
        <v>0</v>
      </c>
      <c r="D392" s="163"/>
    </row>
    <row r="393" ht="22" customHeight="1" spans="1:4">
      <c r="A393" s="165" t="s">
        <v>93</v>
      </c>
      <c r="B393" s="164"/>
      <c r="C393" s="164"/>
      <c r="D393" s="163"/>
    </row>
    <row r="394" ht="22" customHeight="1" spans="1:4">
      <c r="A394" s="165" t="s">
        <v>94</v>
      </c>
      <c r="B394" s="164"/>
      <c r="C394" s="164"/>
      <c r="D394" s="163"/>
    </row>
    <row r="395" ht="22" customHeight="1" spans="1:4">
      <c r="A395" s="165" t="s">
        <v>95</v>
      </c>
      <c r="B395" s="164"/>
      <c r="C395" s="164"/>
      <c r="D395" s="163"/>
    </row>
    <row r="396" ht="22" customHeight="1" spans="1:4">
      <c r="A396" s="166" t="s">
        <v>337</v>
      </c>
      <c r="B396" s="164">
        <v>1</v>
      </c>
      <c r="C396" s="164"/>
      <c r="D396" s="163"/>
    </row>
    <row r="397" ht="22" customHeight="1" spans="1:4">
      <c r="A397" s="165" t="s">
        <v>338</v>
      </c>
      <c r="B397" s="168">
        <f>SUM(B398:B405)</f>
        <v>0</v>
      </c>
      <c r="C397" s="168">
        <f>SUM(C398:C405)</f>
        <v>0</v>
      </c>
      <c r="D397" s="163"/>
    </row>
    <row r="398" ht="22" customHeight="1" spans="1:4">
      <c r="A398" s="165" t="s">
        <v>339</v>
      </c>
      <c r="B398" s="164"/>
      <c r="C398" s="164"/>
      <c r="D398" s="163"/>
    </row>
    <row r="399" ht="22" customHeight="1" spans="1:4">
      <c r="A399" s="163" t="s">
        <v>340</v>
      </c>
      <c r="B399" s="164"/>
      <c r="C399" s="164"/>
      <c r="D399" s="163"/>
    </row>
    <row r="400" ht="22" customHeight="1" spans="1:4">
      <c r="A400" s="165" t="s">
        <v>341</v>
      </c>
      <c r="B400" s="164"/>
      <c r="C400" s="164"/>
      <c r="D400" s="163"/>
    </row>
    <row r="401" ht="22" customHeight="1" spans="1:4">
      <c r="A401" s="165" t="s">
        <v>342</v>
      </c>
      <c r="B401" s="164"/>
      <c r="C401" s="164"/>
      <c r="D401" s="163"/>
    </row>
    <row r="402" ht="22" customHeight="1" spans="1:4">
      <c r="A402" s="165" t="s">
        <v>343</v>
      </c>
      <c r="B402" s="164"/>
      <c r="C402" s="164"/>
      <c r="D402" s="163"/>
    </row>
    <row r="403" ht="22" customHeight="1" spans="1:4">
      <c r="A403" s="166" t="s">
        <v>344</v>
      </c>
      <c r="B403" s="164"/>
      <c r="C403" s="164"/>
      <c r="D403" s="163"/>
    </row>
    <row r="404" ht="22" customHeight="1" spans="1:4">
      <c r="A404" s="166" t="s">
        <v>345</v>
      </c>
      <c r="B404" s="164"/>
      <c r="C404" s="164"/>
      <c r="D404" s="163"/>
    </row>
    <row r="405" ht="22" customHeight="1" spans="1:4">
      <c r="A405" s="166" t="s">
        <v>346</v>
      </c>
      <c r="B405" s="164"/>
      <c r="C405" s="164"/>
      <c r="D405" s="163"/>
    </row>
    <row r="406" ht="22" customHeight="1" spans="1:4">
      <c r="A406" s="166" t="s">
        <v>347</v>
      </c>
      <c r="B406" s="168">
        <f>SUM(B407:B411)</f>
        <v>0</v>
      </c>
      <c r="C406" s="168">
        <f>SUM(C407:C411)</f>
        <v>0</v>
      </c>
      <c r="D406" s="163"/>
    </row>
    <row r="407" ht="22" customHeight="1" spans="1:4">
      <c r="A407" s="165" t="s">
        <v>339</v>
      </c>
      <c r="B407" s="164"/>
      <c r="C407" s="164"/>
      <c r="D407" s="163"/>
    </row>
    <row r="408" ht="22" customHeight="1" spans="1:4">
      <c r="A408" s="165" t="s">
        <v>348</v>
      </c>
      <c r="B408" s="164"/>
      <c r="C408" s="164"/>
      <c r="D408" s="163"/>
    </row>
    <row r="409" ht="22" customHeight="1" spans="1:4">
      <c r="A409" s="165" t="s">
        <v>349</v>
      </c>
      <c r="B409" s="164"/>
      <c r="C409" s="164"/>
      <c r="D409" s="163"/>
    </row>
    <row r="410" ht="22" customHeight="1" spans="1:4">
      <c r="A410" s="166" t="s">
        <v>350</v>
      </c>
      <c r="B410" s="164"/>
      <c r="C410" s="164"/>
      <c r="D410" s="163"/>
    </row>
    <row r="411" ht="22" customHeight="1" spans="1:4">
      <c r="A411" s="166" t="s">
        <v>351</v>
      </c>
      <c r="B411" s="164"/>
      <c r="C411" s="164"/>
      <c r="D411" s="163"/>
    </row>
    <row r="412" ht="22" customHeight="1" spans="1:4">
      <c r="A412" s="166" t="s">
        <v>352</v>
      </c>
      <c r="B412" s="168">
        <f>SUM(B413:B416)</f>
        <v>977</v>
      </c>
      <c r="C412" s="168">
        <f>SUM(C413:C416)</f>
        <v>300</v>
      </c>
      <c r="D412" s="163"/>
    </row>
    <row r="413" ht="22" customHeight="1" spans="1:4">
      <c r="A413" s="163" t="s">
        <v>339</v>
      </c>
      <c r="B413" s="164"/>
      <c r="C413" s="164"/>
      <c r="D413" s="163"/>
    </row>
    <row r="414" ht="22" customHeight="1" spans="1:4">
      <c r="A414" s="165" t="s">
        <v>353</v>
      </c>
      <c r="B414" s="164">
        <v>565</v>
      </c>
      <c r="C414" s="164">
        <v>210</v>
      </c>
      <c r="D414" s="163"/>
    </row>
    <row r="415" ht="22" customHeight="1" spans="1:4">
      <c r="A415" s="165" t="s">
        <v>354</v>
      </c>
      <c r="B415" s="164"/>
      <c r="C415" s="164"/>
      <c r="D415" s="163"/>
    </row>
    <row r="416" ht="22" customHeight="1" spans="1:4">
      <c r="A416" s="166" t="s">
        <v>355</v>
      </c>
      <c r="B416" s="164">
        <v>412</v>
      </c>
      <c r="C416" s="164">
        <v>90</v>
      </c>
      <c r="D416" s="163"/>
    </row>
    <row r="417" ht="22" customHeight="1" spans="1:4">
      <c r="A417" s="166" t="s">
        <v>356</v>
      </c>
      <c r="B417" s="168">
        <f>SUM(B418:B421)</f>
        <v>0</v>
      </c>
      <c r="C417" s="168">
        <f>SUM(C418:C421)</f>
        <v>0</v>
      </c>
      <c r="D417" s="163"/>
    </row>
    <row r="418" ht="22" customHeight="1" spans="1:4">
      <c r="A418" s="166" t="s">
        <v>339</v>
      </c>
      <c r="B418" s="164"/>
      <c r="C418" s="164"/>
      <c r="D418" s="163"/>
    </row>
    <row r="419" ht="22" customHeight="1" spans="1:4">
      <c r="A419" s="165" t="s">
        <v>357</v>
      </c>
      <c r="B419" s="164"/>
      <c r="C419" s="164"/>
      <c r="D419" s="163"/>
    </row>
    <row r="420" ht="22" customHeight="1" spans="1:4">
      <c r="A420" s="165" t="s">
        <v>358</v>
      </c>
      <c r="B420" s="164"/>
      <c r="C420" s="164"/>
      <c r="D420" s="163"/>
    </row>
    <row r="421" ht="22" customHeight="1" spans="1:4">
      <c r="A421" s="165" t="s">
        <v>359</v>
      </c>
      <c r="B421" s="164"/>
      <c r="C421" s="164"/>
      <c r="D421" s="163"/>
    </row>
    <row r="422" ht="22" customHeight="1" spans="1:4">
      <c r="A422" s="166" t="s">
        <v>360</v>
      </c>
      <c r="B422" s="168">
        <f>SUM(B423:B426)</f>
        <v>0</v>
      </c>
      <c r="C422" s="168">
        <f>SUM(C423:C426)</f>
        <v>0</v>
      </c>
      <c r="D422" s="163"/>
    </row>
    <row r="423" ht="22" customHeight="1" spans="1:4">
      <c r="A423" s="166" t="s">
        <v>361</v>
      </c>
      <c r="B423" s="164"/>
      <c r="C423" s="164"/>
      <c r="D423" s="163"/>
    </row>
    <row r="424" ht="22" customHeight="1" spans="1:4">
      <c r="A424" s="166" t="s">
        <v>362</v>
      </c>
      <c r="B424" s="164"/>
      <c r="C424" s="164"/>
      <c r="D424" s="163"/>
    </row>
    <row r="425" ht="22" customHeight="1" spans="1:4">
      <c r="A425" s="166" t="s">
        <v>363</v>
      </c>
      <c r="B425" s="164"/>
      <c r="C425" s="164"/>
      <c r="D425" s="163"/>
    </row>
    <row r="426" ht="22" customHeight="1" spans="1:4">
      <c r="A426" s="166" t="s">
        <v>364</v>
      </c>
      <c r="B426" s="164"/>
      <c r="C426" s="164"/>
      <c r="D426" s="163"/>
    </row>
    <row r="427" ht="22" customHeight="1" spans="1:4">
      <c r="A427" s="165" t="s">
        <v>365</v>
      </c>
      <c r="B427" s="168">
        <f>SUM(B428:B433)</f>
        <v>155</v>
      </c>
      <c r="C427" s="168">
        <f>SUM(C428:C433)</f>
        <v>119</v>
      </c>
      <c r="D427" s="163"/>
    </row>
    <row r="428" ht="22" customHeight="1" spans="1:4">
      <c r="A428" s="165" t="s">
        <v>339</v>
      </c>
      <c r="B428" s="164">
        <v>70</v>
      </c>
      <c r="C428" s="164">
        <v>62</v>
      </c>
      <c r="D428" s="163"/>
    </row>
    <row r="429" ht="22" customHeight="1" spans="1:4">
      <c r="A429" s="166" t="s">
        <v>366</v>
      </c>
      <c r="B429" s="164">
        <v>4</v>
      </c>
      <c r="C429" s="164">
        <v>4</v>
      </c>
      <c r="D429" s="163"/>
    </row>
    <row r="430" ht="22" customHeight="1" spans="1:4">
      <c r="A430" s="166" t="s">
        <v>367</v>
      </c>
      <c r="B430" s="164"/>
      <c r="C430" s="164"/>
      <c r="D430" s="163"/>
    </row>
    <row r="431" ht="22" customHeight="1" spans="1:4">
      <c r="A431" s="166" t="s">
        <v>368</v>
      </c>
      <c r="B431" s="164"/>
      <c r="C431" s="164"/>
      <c r="D431" s="163"/>
    </row>
    <row r="432" ht="22" customHeight="1" spans="1:4">
      <c r="A432" s="165" t="s">
        <v>369</v>
      </c>
      <c r="B432" s="164"/>
      <c r="C432" s="164"/>
      <c r="D432" s="163"/>
    </row>
    <row r="433" ht="22" customHeight="1" spans="1:4">
      <c r="A433" s="165" t="s">
        <v>370</v>
      </c>
      <c r="B433" s="164">
        <v>81</v>
      </c>
      <c r="C433" s="164">
        <v>53</v>
      </c>
      <c r="D433" s="163"/>
    </row>
    <row r="434" ht="22" customHeight="1" spans="1:4">
      <c r="A434" s="165" t="s">
        <v>371</v>
      </c>
      <c r="B434" s="168">
        <f>SUM(B435:B437)</f>
        <v>0</v>
      </c>
      <c r="C434" s="168">
        <f>SUM(C435:C437)</f>
        <v>0</v>
      </c>
      <c r="D434" s="163"/>
    </row>
    <row r="435" ht="22" customHeight="1" spans="1:4">
      <c r="A435" s="166" t="s">
        <v>372</v>
      </c>
      <c r="B435" s="164"/>
      <c r="C435" s="164"/>
      <c r="D435" s="163"/>
    </row>
    <row r="436" ht="22" customHeight="1" spans="1:4">
      <c r="A436" s="166" t="s">
        <v>373</v>
      </c>
      <c r="B436" s="164"/>
      <c r="C436" s="164"/>
      <c r="D436" s="163"/>
    </row>
    <row r="437" ht="22" customHeight="1" spans="1:4">
      <c r="A437" s="166" t="s">
        <v>374</v>
      </c>
      <c r="B437" s="164"/>
      <c r="C437" s="164"/>
      <c r="D437" s="163"/>
    </row>
    <row r="438" ht="22" customHeight="1" spans="1:4">
      <c r="A438" s="163" t="s">
        <v>375</v>
      </c>
      <c r="B438" s="168">
        <f>SUM(B439:B441)</f>
        <v>0</v>
      </c>
      <c r="C438" s="168">
        <f>SUM(C439:C441)</f>
        <v>0</v>
      </c>
      <c r="D438" s="163"/>
    </row>
    <row r="439" ht="22" customHeight="1" spans="1:4">
      <c r="A439" s="166" t="s">
        <v>376</v>
      </c>
      <c r="B439" s="164"/>
      <c r="C439" s="164"/>
      <c r="D439" s="163"/>
    </row>
    <row r="440" ht="22" customHeight="1" spans="1:4">
      <c r="A440" s="166" t="s">
        <v>377</v>
      </c>
      <c r="B440" s="164"/>
      <c r="C440" s="164"/>
      <c r="D440" s="163"/>
    </row>
    <row r="441" ht="22" customHeight="1" spans="1:4">
      <c r="A441" s="166" t="s">
        <v>378</v>
      </c>
      <c r="B441" s="164"/>
      <c r="C441" s="164"/>
      <c r="D441" s="163"/>
    </row>
    <row r="442" ht="22" customHeight="1" spans="1:4">
      <c r="A442" s="165" t="s">
        <v>379</v>
      </c>
      <c r="B442" s="168">
        <f>SUM(B443:B446)</f>
        <v>2972</v>
      </c>
      <c r="C442" s="168">
        <f>SUM(C443:C446)</f>
        <v>831</v>
      </c>
      <c r="D442" s="163"/>
    </row>
    <row r="443" ht="22" customHeight="1" spans="1:4">
      <c r="A443" s="165" t="s">
        <v>380</v>
      </c>
      <c r="B443" s="164">
        <v>70</v>
      </c>
      <c r="C443" s="164">
        <v>200</v>
      </c>
      <c r="D443" s="163"/>
    </row>
    <row r="444" ht="22" customHeight="1" spans="1:4">
      <c r="A444" s="166" t="s">
        <v>381</v>
      </c>
      <c r="B444" s="164"/>
      <c r="C444" s="164"/>
      <c r="D444" s="163"/>
    </row>
    <row r="445" ht="22" customHeight="1" spans="1:4">
      <c r="A445" s="166" t="s">
        <v>382</v>
      </c>
      <c r="B445" s="164"/>
      <c r="C445" s="164"/>
      <c r="D445" s="163"/>
    </row>
    <row r="446" ht="22" customHeight="1" spans="1:4">
      <c r="A446" s="166" t="s">
        <v>383</v>
      </c>
      <c r="B446" s="164">
        <v>2902</v>
      </c>
      <c r="C446" s="164">
        <v>631</v>
      </c>
      <c r="D446" s="163"/>
    </row>
    <row r="447" ht="22" customHeight="1" spans="1:4">
      <c r="A447" s="163" t="s">
        <v>384</v>
      </c>
      <c r="B447" s="164">
        <f>SUM(B448,B464,B472,B483,B492,B500)</f>
        <v>5707</v>
      </c>
      <c r="C447" s="164">
        <f>SUM(C448,C464,C472,C483,C492,C500)</f>
        <v>3650</v>
      </c>
      <c r="D447" s="163"/>
    </row>
    <row r="448" ht="22" customHeight="1" spans="1:4">
      <c r="A448" s="163" t="s">
        <v>385</v>
      </c>
      <c r="B448" s="168">
        <v>2619</v>
      </c>
      <c r="C448" s="168">
        <f>SUM(C449:C463)</f>
        <v>2606</v>
      </c>
      <c r="D448" s="163"/>
    </row>
    <row r="449" ht="22" customHeight="1" spans="1:4">
      <c r="A449" s="163" t="s">
        <v>93</v>
      </c>
      <c r="B449" s="164">
        <v>279</v>
      </c>
      <c r="C449" s="164">
        <v>311</v>
      </c>
      <c r="D449" s="163"/>
    </row>
    <row r="450" ht="22" customHeight="1" spans="1:4">
      <c r="A450" s="163" t="s">
        <v>94</v>
      </c>
      <c r="B450" s="164"/>
      <c r="C450" s="164"/>
      <c r="D450" s="163"/>
    </row>
    <row r="451" ht="22" customHeight="1" spans="1:4">
      <c r="A451" s="163" t="s">
        <v>95</v>
      </c>
      <c r="B451" s="164"/>
      <c r="C451" s="164"/>
      <c r="D451" s="163"/>
    </row>
    <row r="452" ht="22" customHeight="1" spans="1:4">
      <c r="A452" s="163" t="s">
        <v>386</v>
      </c>
      <c r="B452" s="164">
        <v>56</v>
      </c>
      <c r="C452" s="164">
        <v>63</v>
      </c>
      <c r="D452" s="163"/>
    </row>
    <row r="453" ht="22" customHeight="1" spans="1:4">
      <c r="A453" s="163" t="s">
        <v>387</v>
      </c>
      <c r="B453" s="164"/>
      <c r="C453" s="164"/>
      <c r="D453" s="163"/>
    </row>
    <row r="454" ht="22" customHeight="1" spans="1:4">
      <c r="A454" s="163" t="s">
        <v>388</v>
      </c>
      <c r="B454" s="164"/>
      <c r="C454" s="164"/>
      <c r="D454" s="163"/>
    </row>
    <row r="455" ht="22" customHeight="1" spans="1:4">
      <c r="A455" s="163" t="s">
        <v>389</v>
      </c>
      <c r="B455" s="164"/>
      <c r="C455" s="164"/>
      <c r="D455" s="163"/>
    </row>
    <row r="456" ht="22" customHeight="1" spans="1:4">
      <c r="A456" s="163" t="s">
        <v>390</v>
      </c>
      <c r="B456" s="164">
        <v>257</v>
      </c>
      <c r="C456" s="164"/>
      <c r="D456" s="163"/>
    </row>
    <row r="457" ht="22" customHeight="1" spans="1:4">
      <c r="A457" s="163" t="s">
        <v>391</v>
      </c>
      <c r="B457" s="164">
        <v>84</v>
      </c>
      <c r="C457" s="164">
        <v>111</v>
      </c>
      <c r="D457" s="163"/>
    </row>
    <row r="458" ht="22" customHeight="1" spans="1:4">
      <c r="A458" s="163" t="s">
        <v>392</v>
      </c>
      <c r="B458" s="164"/>
      <c r="C458" s="164"/>
      <c r="D458" s="163"/>
    </row>
    <row r="459" ht="22" customHeight="1" spans="1:4">
      <c r="A459" s="163" t="s">
        <v>393</v>
      </c>
      <c r="B459" s="164">
        <v>7</v>
      </c>
      <c r="C459" s="164"/>
      <c r="D459" s="163"/>
    </row>
    <row r="460" ht="22" customHeight="1" spans="1:4">
      <c r="A460" s="163" t="s">
        <v>394</v>
      </c>
      <c r="B460" s="164">
        <v>217</v>
      </c>
      <c r="C460" s="164">
        <v>338</v>
      </c>
      <c r="D460" s="163"/>
    </row>
    <row r="461" ht="22" customHeight="1" spans="1:4">
      <c r="A461" s="163" t="s">
        <v>395</v>
      </c>
      <c r="B461" s="164">
        <v>16</v>
      </c>
      <c r="C461" s="164"/>
      <c r="D461" s="163"/>
    </row>
    <row r="462" ht="22" customHeight="1" spans="1:4">
      <c r="A462" s="163" t="s">
        <v>396</v>
      </c>
      <c r="B462" s="164">
        <v>23</v>
      </c>
      <c r="C462" s="164"/>
      <c r="D462" s="163"/>
    </row>
    <row r="463" ht="22" customHeight="1" spans="1:4">
      <c r="A463" s="163" t="s">
        <v>397</v>
      </c>
      <c r="B463" s="164">
        <v>1680</v>
      </c>
      <c r="C463" s="164">
        <v>1783</v>
      </c>
      <c r="D463" s="163"/>
    </row>
    <row r="464" ht="22" customHeight="1" spans="1:4">
      <c r="A464" s="163" t="s">
        <v>398</v>
      </c>
      <c r="B464" s="168">
        <f>SUM(B465:B471)</f>
        <v>293</v>
      </c>
      <c r="C464" s="168">
        <f>SUM(C465:C471)</f>
        <v>20</v>
      </c>
      <c r="D464" s="163"/>
    </row>
    <row r="465" ht="22" customHeight="1" spans="1:4">
      <c r="A465" s="163" t="s">
        <v>93</v>
      </c>
      <c r="B465" s="164">
        <v>75</v>
      </c>
      <c r="C465" s="164"/>
      <c r="D465" s="163"/>
    </row>
    <row r="466" ht="22" customHeight="1" spans="1:4">
      <c r="A466" s="163" t="s">
        <v>94</v>
      </c>
      <c r="B466" s="164"/>
      <c r="C466" s="164"/>
      <c r="D466" s="163"/>
    </row>
    <row r="467" ht="22" customHeight="1" spans="1:4">
      <c r="A467" s="163" t="s">
        <v>95</v>
      </c>
      <c r="B467" s="164"/>
      <c r="C467" s="164"/>
      <c r="D467" s="163"/>
    </row>
    <row r="468" ht="22" customHeight="1" spans="1:4">
      <c r="A468" s="163" t="s">
        <v>399</v>
      </c>
      <c r="B468" s="164">
        <v>203</v>
      </c>
      <c r="C468" s="164">
        <v>20</v>
      </c>
      <c r="D468" s="163"/>
    </row>
    <row r="469" ht="22" customHeight="1" spans="1:4">
      <c r="A469" s="163" t="s">
        <v>400</v>
      </c>
      <c r="B469" s="164"/>
      <c r="C469" s="164"/>
      <c r="D469" s="163"/>
    </row>
    <row r="470" ht="22" customHeight="1" spans="1:4">
      <c r="A470" s="163" t="s">
        <v>401</v>
      </c>
      <c r="B470" s="164"/>
      <c r="C470" s="164"/>
      <c r="D470" s="163"/>
    </row>
    <row r="471" ht="22" customHeight="1" spans="1:4">
      <c r="A471" s="163" t="s">
        <v>402</v>
      </c>
      <c r="B471" s="164">
        <v>15</v>
      </c>
      <c r="C471" s="164"/>
      <c r="D471" s="163"/>
    </row>
    <row r="472" ht="22" customHeight="1" spans="1:4">
      <c r="A472" s="163" t="s">
        <v>403</v>
      </c>
      <c r="B472" s="168">
        <f>SUM(B473:B482)</f>
        <v>138</v>
      </c>
      <c r="C472" s="168">
        <f>SUM(C473:C482)</f>
        <v>66</v>
      </c>
      <c r="D472" s="163"/>
    </row>
    <row r="473" ht="22" customHeight="1" spans="1:4">
      <c r="A473" s="163" t="s">
        <v>93</v>
      </c>
      <c r="B473" s="164">
        <v>21</v>
      </c>
      <c r="C473" s="164">
        <v>30</v>
      </c>
      <c r="D473" s="163"/>
    </row>
    <row r="474" ht="22" customHeight="1" spans="1:4">
      <c r="A474" s="163" t="s">
        <v>94</v>
      </c>
      <c r="B474" s="164"/>
      <c r="C474" s="164"/>
      <c r="D474" s="163"/>
    </row>
    <row r="475" ht="22" customHeight="1" spans="1:4">
      <c r="A475" s="163" t="s">
        <v>95</v>
      </c>
      <c r="B475" s="164"/>
      <c r="C475" s="164"/>
      <c r="D475" s="163"/>
    </row>
    <row r="476" ht="22" customHeight="1" spans="1:4">
      <c r="A476" s="163" t="s">
        <v>404</v>
      </c>
      <c r="B476" s="164"/>
      <c r="C476" s="164"/>
      <c r="D476" s="163"/>
    </row>
    <row r="477" ht="22" customHeight="1" spans="1:4">
      <c r="A477" s="163" t="s">
        <v>405</v>
      </c>
      <c r="B477" s="164">
        <v>10</v>
      </c>
      <c r="C477" s="164"/>
      <c r="D477" s="163"/>
    </row>
    <row r="478" ht="22" customHeight="1" spans="1:4">
      <c r="A478" s="163" t="s">
        <v>406</v>
      </c>
      <c r="B478" s="164"/>
      <c r="C478" s="164"/>
      <c r="D478" s="163"/>
    </row>
    <row r="479" ht="22" customHeight="1" spans="1:4">
      <c r="A479" s="163" t="s">
        <v>407</v>
      </c>
      <c r="B479" s="164"/>
      <c r="C479" s="164"/>
      <c r="D479" s="163"/>
    </row>
    <row r="480" ht="22" customHeight="1" spans="1:4">
      <c r="A480" s="163" t="s">
        <v>408</v>
      </c>
      <c r="B480" s="164">
        <v>31</v>
      </c>
      <c r="C480" s="164">
        <v>36</v>
      </c>
      <c r="D480" s="163"/>
    </row>
    <row r="481" ht="22" customHeight="1" spans="1:4">
      <c r="A481" s="163" t="s">
        <v>409</v>
      </c>
      <c r="B481" s="164"/>
      <c r="C481" s="164"/>
      <c r="D481" s="163"/>
    </row>
    <row r="482" ht="22" customHeight="1" spans="1:4">
      <c r="A482" s="163" t="s">
        <v>410</v>
      </c>
      <c r="B482" s="164">
        <v>76</v>
      </c>
      <c r="C482" s="164"/>
      <c r="D482" s="163"/>
    </row>
    <row r="483" ht="22" customHeight="1" spans="1:4">
      <c r="A483" s="163" t="s">
        <v>411</v>
      </c>
      <c r="B483" s="168">
        <f>SUM(B484:B491)</f>
        <v>34</v>
      </c>
      <c r="C483" s="168">
        <f>SUM(C484:C491)</f>
        <v>0</v>
      </c>
      <c r="D483" s="163"/>
    </row>
    <row r="484" ht="22" customHeight="1" spans="1:4">
      <c r="A484" s="163" t="s">
        <v>93</v>
      </c>
      <c r="B484" s="164"/>
      <c r="C484" s="164"/>
      <c r="D484" s="163"/>
    </row>
    <row r="485" ht="22" customHeight="1" spans="1:4">
      <c r="A485" s="163" t="s">
        <v>94</v>
      </c>
      <c r="B485" s="164"/>
      <c r="C485" s="164"/>
      <c r="D485" s="163"/>
    </row>
    <row r="486" ht="22" customHeight="1" spans="1:4">
      <c r="A486" s="163" t="s">
        <v>95</v>
      </c>
      <c r="B486" s="164"/>
      <c r="C486" s="164"/>
      <c r="D486" s="163"/>
    </row>
    <row r="487" ht="22" customHeight="1" spans="1:4">
      <c r="A487" s="163" t="s">
        <v>412</v>
      </c>
      <c r="B487" s="164"/>
      <c r="C487" s="164"/>
      <c r="D487" s="163"/>
    </row>
    <row r="488" ht="22" customHeight="1" spans="1:4">
      <c r="A488" s="163" t="s">
        <v>413</v>
      </c>
      <c r="B488" s="164">
        <v>6</v>
      </c>
      <c r="C488" s="164"/>
      <c r="D488" s="163"/>
    </row>
    <row r="489" ht="22" customHeight="1" spans="1:4">
      <c r="A489" s="163" t="s">
        <v>414</v>
      </c>
      <c r="B489" s="164"/>
      <c r="C489" s="164"/>
      <c r="D489" s="163"/>
    </row>
    <row r="490" ht="22" customHeight="1" spans="1:4">
      <c r="A490" s="163" t="s">
        <v>415</v>
      </c>
      <c r="B490" s="164">
        <v>8</v>
      </c>
      <c r="C490" s="164"/>
      <c r="D490" s="163"/>
    </row>
    <row r="491" ht="22" customHeight="1" spans="1:4">
      <c r="A491" s="163" t="s">
        <v>416</v>
      </c>
      <c r="B491" s="164">
        <v>20</v>
      </c>
      <c r="C491" s="164"/>
      <c r="D491" s="163"/>
    </row>
    <row r="492" ht="22" customHeight="1" spans="1:4">
      <c r="A492" s="163" t="s">
        <v>417</v>
      </c>
      <c r="B492" s="168">
        <f>SUM(B493:B499)</f>
        <v>894</v>
      </c>
      <c r="C492" s="168">
        <f>SUM(C493:C499)</f>
        <v>588</v>
      </c>
      <c r="D492" s="163"/>
    </row>
    <row r="493" ht="22" customHeight="1" spans="1:4">
      <c r="A493" s="163" t="s">
        <v>93</v>
      </c>
      <c r="B493" s="164">
        <v>295</v>
      </c>
      <c r="C493" s="164">
        <v>22</v>
      </c>
      <c r="D493" s="163"/>
    </row>
    <row r="494" ht="22" customHeight="1" spans="1:4">
      <c r="A494" s="163" t="s">
        <v>94</v>
      </c>
      <c r="B494" s="164"/>
      <c r="C494" s="164"/>
      <c r="D494" s="163"/>
    </row>
    <row r="495" ht="22" customHeight="1" spans="1:4">
      <c r="A495" s="163" t="s">
        <v>95</v>
      </c>
      <c r="B495" s="164"/>
      <c r="C495" s="164"/>
      <c r="D495" s="163"/>
    </row>
    <row r="496" ht="22" customHeight="1" spans="1:4">
      <c r="A496" s="163" t="s">
        <v>418</v>
      </c>
      <c r="B496" s="164"/>
      <c r="C496" s="164"/>
      <c r="D496" s="163"/>
    </row>
    <row r="497" ht="22" customHeight="1" spans="1:4">
      <c r="A497" s="163" t="s">
        <v>419</v>
      </c>
      <c r="B497" s="164"/>
      <c r="C497" s="164"/>
      <c r="D497" s="163"/>
    </row>
    <row r="498" ht="22" customHeight="1" spans="1:4">
      <c r="A498" s="163" t="s">
        <v>420</v>
      </c>
      <c r="B498" s="164">
        <v>269</v>
      </c>
      <c r="C498" s="164">
        <v>566</v>
      </c>
      <c r="D498" s="163"/>
    </row>
    <row r="499" ht="22" customHeight="1" spans="1:4">
      <c r="A499" s="163" t="s">
        <v>421</v>
      </c>
      <c r="B499" s="164">
        <v>330</v>
      </c>
      <c r="C499" s="164"/>
      <c r="D499" s="163"/>
    </row>
    <row r="500" ht="22" customHeight="1" spans="1:4">
      <c r="A500" s="163" t="s">
        <v>422</v>
      </c>
      <c r="B500" s="168">
        <f>SUM(B501:B503)</f>
        <v>1729</v>
      </c>
      <c r="C500" s="168">
        <f>SUM(C501:C503)</f>
        <v>370</v>
      </c>
      <c r="D500" s="163"/>
    </row>
    <row r="501" ht="22" customHeight="1" spans="1:4">
      <c r="A501" s="163" t="s">
        <v>423</v>
      </c>
      <c r="B501" s="164"/>
      <c r="C501" s="164"/>
      <c r="D501" s="163"/>
    </row>
    <row r="502" ht="22" customHeight="1" spans="1:4">
      <c r="A502" s="163" t="s">
        <v>424</v>
      </c>
      <c r="B502" s="164"/>
      <c r="C502" s="164"/>
      <c r="D502" s="163"/>
    </row>
    <row r="503" ht="22" customHeight="1" spans="1:4">
      <c r="A503" s="163" t="s">
        <v>425</v>
      </c>
      <c r="B503" s="164">
        <v>1729</v>
      </c>
      <c r="C503" s="164">
        <v>370</v>
      </c>
      <c r="D503" s="163"/>
    </row>
    <row r="504" ht="22" customHeight="1" spans="1:4">
      <c r="A504" s="163" t="s">
        <v>426</v>
      </c>
      <c r="B504" s="164">
        <f>SUM(B505,B524,B532,B534,B543,B547,B557,B565,B572,B580,B589,B594,B597,B600,B603,B606,B609,B613,B617,B625,B628)</f>
        <v>36157</v>
      </c>
      <c r="C504" s="164">
        <f>SUM(C505,C524,C532,C534,C543,C547,C557,C565,C572,C580,C589,C594,C597,C600,C603,C606,C609,C613,C617,C625,C628)</f>
        <v>34562</v>
      </c>
      <c r="D504" s="163"/>
    </row>
    <row r="505" ht="22" customHeight="1" spans="1:4">
      <c r="A505" s="163" t="s">
        <v>427</v>
      </c>
      <c r="B505" s="168">
        <f>SUM(B506:B523)</f>
        <v>2387</v>
      </c>
      <c r="C505" s="168">
        <v>1745</v>
      </c>
      <c r="D505" s="163"/>
    </row>
    <row r="506" ht="22" customHeight="1" spans="1:4">
      <c r="A506" s="163" t="s">
        <v>93</v>
      </c>
      <c r="B506" s="164">
        <v>398</v>
      </c>
      <c r="C506" s="164">
        <v>410</v>
      </c>
      <c r="D506" s="163"/>
    </row>
    <row r="507" ht="22" customHeight="1" spans="1:4">
      <c r="A507" s="163" t="s">
        <v>94</v>
      </c>
      <c r="B507" s="164">
        <v>30</v>
      </c>
      <c r="C507" s="164"/>
      <c r="D507" s="163"/>
    </row>
    <row r="508" ht="22" customHeight="1" spans="1:4">
      <c r="A508" s="163" t="s">
        <v>95</v>
      </c>
      <c r="B508" s="164"/>
      <c r="C508" s="164"/>
      <c r="D508" s="163"/>
    </row>
    <row r="509" ht="22" customHeight="1" spans="1:4">
      <c r="A509" s="163" t="s">
        <v>428</v>
      </c>
      <c r="B509" s="164">
        <v>1040</v>
      </c>
      <c r="C509" s="164">
        <v>933</v>
      </c>
      <c r="D509" s="163"/>
    </row>
    <row r="510" ht="22" customHeight="1" spans="1:4">
      <c r="A510" s="163" t="s">
        <v>429</v>
      </c>
      <c r="B510" s="164">
        <v>71</v>
      </c>
      <c r="C510" s="164">
        <v>38</v>
      </c>
      <c r="D510" s="163"/>
    </row>
    <row r="511" ht="22" customHeight="1" spans="1:4">
      <c r="A511" s="163" t="s">
        <v>430</v>
      </c>
      <c r="B511" s="164">
        <v>127</v>
      </c>
      <c r="C511" s="164">
        <v>82</v>
      </c>
      <c r="D511" s="163"/>
    </row>
    <row r="512" ht="22" customHeight="1" spans="1:4">
      <c r="A512" s="163" t="s">
        <v>431</v>
      </c>
      <c r="B512" s="164"/>
      <c r="C512" s="164"/>
      <c r="D512" s="163"/>
    </row>
    <row r="513" ht="22" customHeight="1" spans="1:4">
      <c r="A513" s="163" t="s">
        <v>134</v>
      </c>
      <c r="B513" s="164"/>
      <c r="C513" s="164"/>
      <c r="D513" s="163"/>
    </row>
    <row r="514" ht="22" customHeight="1" spans="1:4">
      <c r="A514" s="163" t="s">
        <v>432</v>
      </c>
      <c r="B514" s="164">
        <v>552</v>
      </c>
      <c r="C514" s="164">
        <v>258</v>
      </c>
      <c r="D514" s="163"/>
    </row>
    <row r="515" ht="22" customHeight="1" spans="1:4">
      <c r="A515" s="163" t="s">
        <v>433</v>
      </c>
      <c r="B515" s="164"/>
      <c r="C515" s="164"/>
      <c r="D515" s="163"/>
    </row>
    <row r="516" ht="22" customHeight="1" spans="1:4">
      <c r="A516" s="163" t="s">
        <v>434</v>
      </c>
      <c r="B516" s="164"/>
      <c r="C516" s="164"/>
      <c r="D516" s="163"/>
    </row>
    <row r="517" ht="22" customHeight="1" spans="1:4">
      <c r="A517" s="163" t="s">
        <v>435</v>
      </c>
      <c r="B517" s="164">
        <v>20</v>
      </c>
      <c r="C517" s="164"/>
      <c r="D517" s="163"/>
    </row>
    <row r="518" ht="22" customHeight="1" spans="1:4">
      <c r="A518" s="163" t="s">
        <v>436</v>
      </c>
      <c r="B518" s="164"/>
      <c r="C518" s="164"/>
      <c r="D518" s="163"/>
    </row>
    <row r="519" ht="22" customHeight="1" spans="1:4">
      <c r="A519" s="163" t="s">
        <v>437</v>
      </c>
      <c r="B519" s="164"/>
      <c r="C519" s="164"/>
      <c r="D519" s="163"/>
    </row>
    <row r="520" ht="22" customHeight="1" spans="1:4">
      <c r="A520" s="163" t="s">
        <v>438</v>
      </c>
      <c r="B520" s="164"/>
      <c r="C520" s="164"/>
      <c r="D520" s="163"/>
    </row>
    <row r="521" ht="22" customHeight="1" spans="1:4">
      <c r="A521" s="163" t="s">
        <v>439</v>
      </c>
      <c r="B521" s="164"/>
      <c r="C521" s="164"/>
      <c r="D521" s="163"/>
    </row>
    <row r="522" ht="22" customHeight="1" spans="1:4">
      <c r="A522" s="163" t="s">
        <v>102</v>
      </c>
      <c r="B522" s="164"/>
      <c r="C522" s="164"/>
      <c r="D522" s="163"/>
    </row>
    <row r="523" ht="22" customHeight="1" spans="1:4">
      <c r="A523" s="163" t="s">
        <v>440</v>
      </c>
      <c r="B523" s="164">
        <v>149</v>
      </c>
      <c r="C523" s="164">
        <v>24</v>
      </c>
      <c r="D523" s="163"/>
    </row>
    <row r="524" ht="22" customHeight="1" spans="1:4">
      <c r="A524" s="163" t="s">
        <v>441</v>
      </c>
      <c r="B524" s="168">
        <f>SUM(B525:B531)</f>
        <v>667</v>
      </c>
      <c r="C524" s="168">
        <f>SUM(C525:C531)</f>
        <v>810</v>
      </c>
      <c r="D524" s="163"/>
    </row>
    <row r="525" ht="22" customHeight="1" spans="1:4">
      <c r="A525" s="163" t="s">
        <v>93</v>
      </c>
      <c r="B525" s="164">
        <v>378</v>
      </c>
      <c r="C525" s="164">
        <v>397</v>
      </c>
      <c r="D525" s="163"/>
    </row>
    <row r="526" ht="22" customHeight="1" spans="1:4">
      <c r="A526" s="163" t="s">
        <v>94</v>
      </c>
      <c r="B526" s="164"/>
      <c r="C526" s="164"/>
      <c r="D526" s="163"/>
    </row>
    <row r="527" ht="22" customHeight="1" spans="1:4">
      <c r="A527" s="163" t="s">
        <v>95</v>
      </c>
      <c r="B527" s="164"/>
      <c r="C527" s="164"/>
      <c r="D527" s="163"/>
    </row>
    <row r="528" ht="22" customHeight="1" spans="1:4">
      <c r="A528" s="163" t="s">
        <v>442</v>
      </c>
      <c r="B528" s="164"/>
      <c r="C528" s="164"/>
      <c r="D528" s="163"/>
    </row>
    <row r="529" ht="22" customHeight="1" spans="1:4">
      <c r="A529" s="163" t="s">
        <v>443</v>
      </c>
      <c r="B529" s="164">
        <v>7</v>
      </c>
      <c r="C529" s="164"/>
      <c r="D529" s="163"/>
    </row>
    <row r="530" ht="22" customHeight="1" spans="1:4">
      <c r="A530" s="163" t="s">
        <v>444</v>
      </c>
      <c r="B530" s="164">
        <v>36</v>
      </c>
      <c r="C530" s="164">
        <v>313</v>
      </c>
      <c r="D530" s="163"/>
    </row>
    <row r="531" ht="22" customHeight="1" spans="1:4">
      <c r="A531" s="163" t="s">
        <v>445</v>
      </c>
      <c r="B531" s="164">
        <v>246</v>
      </c>
      <c r="C531" s="164">
        <v>100</v>
      </c>
      <c r="D531" s="163"/>
    </row>
    <row r="532" ht="22" customHeight="1" spans="1:4">
      <c r="A532" s="163" t="s">
        <v>446</v>
      </c>
      <c r="B532" s="168">
        <f>B533</f>
        <v>0</v>
      </c>
      <c r="C532" s="168">
        <f>C533</f>
        <v>0</v>
      </c>
      <c r="D532" s="163"/>
    </row>
    <row r="533" ht="22" customHeight="1" spans="1:4">
      <c r="A533" s="163" t="s">
        <v>447</v>
      </c>
      <c r="B533" s="164"/>
      <c r="C533" s="164"/>
      <c r="D533" s="163"/>
    </row>
    <row r="534" ht="22" customHeight="1" spans="1:4">
      <c r="A534" s="163" t="s">
        <v>448</v>
      </c>
      <c r="B534" s="168">
        <f>SUM(B535:B542)</f>
        <v>10255</v>
      </c>
      <c r="C534" s="168">
        <f>SUM(C535:C542)</f>
        <v>10950</v>
      </c>
      <c r="D534" s="163"/>
    </row>
    <row r="535" ht="22" customHeight="1" spans="1:4">
      <c r="A535" s="163" t="s">
        <v>449</v>
      </c>
      <c r="B535" s="164">
        <v>46</v>
      </c>
      <c r="C535" s="164"/>
      <c r="D535" s="163"/>
    </row>
    <row r="536" ht="22" customHeight="1" spans="1:4">
      <c r="A536" s="163" t="s">
        <v>450</v>
      </c>
      <c r="B536" s="164"/>
      <c r="C536" s="164"/>
      <c r="D536" s="163"/>
    </row>
    <row r="537" ht="22" customHeight="1" spans="1:4">
      <c r="A537" s="163" t="s">
        <v>451</v>
      </c>
      <c r="B537" s="164"/>
      <c r="C537" s="164"/>
      <c r="D537" s="163"/>
    </row>
    <row r="538" ht="22" customHeight="1" spans="1:4">
      <c r="A538" s="163" t="s">
        <v>452</v>
      </c>
      <c r="B538" s="164">
        <v>6619</v>
      </c>
      <c r="C538" s="164">
        <v>7877</v>
      </c>
      <c r="D538" s="163"/>
    </row>
    <row r="539" ht="22" customHeight="1" spans="1:4">
      <c r="A539" s="163" t="s">
        <v>453</v>
      </c>
      <c r="B539" s="164"/>
      <c r="C539" s="164">
        <v>3073</v>
      </c>
      <c r="D539" s="163"/>
    </row>
    <row r="540" ht="22" customHeight="1" spans="1:4">
      <c r="A540" s="163" t="s">
        <v>454</v>
      </c>
      <c r="B540" s="164">
        <v>2589</v>
      </c>
      <c r="C540" s="164"/>
      <c r="D540" s="163"/>
    </row>
    <row r="541" ht="22" customHeight="1" spans="1:4">
      <c r="A541" s="163" t="s">
        <v>455</v>
      </c>
      <c r="B541" s="164"/>
      <c r="C541" s="164"/>
      <c r="D541" s="163"/>
    </row>
    <row r="542" ht="22" customHeight="1" spans="1:4">
      <c r="A542" s="163" t="s">
        <v>456</v>
      </c>
      <c r="B542" s="164">
        <v>1001</v>
      </c>
      <c r="C542" s="164"/>
      <c r="D542" s="163"/>
    </row>
    <row r="543" ht="22" customHeight="1" spans="1:4">
      <c r="A543" s="163" t="s">
        <v>457</v>
      </c>
      <c r="B543" s="168">
        <f>SUM(B544:B546)</f>
        <v>0</v>
      </c>
      <c r="C543" s="168">
        <f>SUM(C544:C546)</f>
        <v>0</v>
      </c>
      <c r="D543" s="163"/>
    </row>
    <row r="544" ht="22" customHeight="1" spans="1:4">
      <c r="A544" s="163" t="s">
        <v>458</v>
      </c>
      <c r="B544" s="164"/>
      <c r="C544" s="164"/>
      <c r="D544" s="163"/>
    </row>
    <row r="545" ht="22" customHeight="1" spans="1:4">
      <c r="A545" s="163" t="s">
        <v>459</v>
      </c>
      <c r="B545" s="164"/>
      <c r="C545" s="164"/>
      <c r="D545" s="163"/>
    </row>
    <row r="546" ht="22" customHeight="1" spans="1:4">
      <c r="A546" s="163" t="s">
        <v>460</v>
      </c>
      <c r="B546" s="164"/>
      <c r="C546" s="164"/>
      <c r="D546" s="163"/>
    </row>
    <row r="547" ht="22" customHeight="1" spans="1:4">
      <c r="A547" s="163" t="s">
        <v>461</v>
      </c>
      <c r="B547" s="168">
        <f>SUM(B548:B556)</f>
        <v>2312</v>
      </c>
      <c r="C547" s="168">
        <f>SUM(C548:C556)</f>
        <v>1697</v>
      </c>
      <c r="D547" s="163"/>
    </row>
    <row r="548" ht="22" customHeight="1" spans="1:4">
      <c r="A548" s="163" t="s">
        <v>462</v>
      </c>
      <c r="B548" s="164">
        <v>46</v>
      </c>
      <c r="C548" s="164"/>
      <c r="D548" s="163"/>
    </row>
    <row r="549" ht="22" customHeight="1" spans="1:4">
      <c r="A549" s="163" t="s">
        <v>463</v>
      </c>
      <c r="B549" s="164"/>
      <c r="C549" s="164"/>
      <c r="D549" s="163"/>
    </row>
    <row r="550" ht="22" customHeight="1" spans="1:4">
      <c r="A550" s="163" t="s">
        <v>464</v>
      </c>
      <c r="B550" s="164"/>
      <c r="C550" s="164"/>
      <c r="D550" s="163"/>
    </row>
    <row r="551" ht="22" customHeight="1" spans="1:4">
      <c r="A551" s="163" t="s">
        <v>465</v>
      </c>
      <c r="B551" s="164">
        <v>12</v>
      </c>
      <c r="C551" s="164"/>
      <c r="D551" s="163"/>
    </row>
    <row r="552" ht="22" customHeight="1" spans="1:4">
      <c r="A552" s="163" t="s">
        <v>466</v>
      </c>
      <c r="B552" s="164"/>
      <c r="C552" s="164"/>
      <c r="D552" s="163"/>
    </row>
    <row r="553" ht="22" customHeight="1" spans="1:4">
      <c r="A553" s="163" t="s">
        <v>467</v>
      </c>
      <c r="B553" s="164"/>
      <c r="C553" s="164"/>
      <c r="D553" s="163"/>
    </row>
    <row r="554" ht="22" customHeight="1" spans="1:4">
      <c r="A554" s="163" t="s">
        <v>468</v>
      </c>
      <c r="B554" s="164"/>
      <c r="C554" s="164"/>
      <c r="D554" s="163"/>
    </row>
    <row r="555" ht="22" customHeight="1" spans="1:4">
      <c r="A555" s="163" t="s">
        <v>469</v>
      </c>
      <c r="B555" s="164"/>
      <c r="C555" s="164"/>
      <c r="D555" s="163"/>
    </row>
    <row r="556" ht="22" customHeight="1" spans="1:4">
      <c r="A556" s="163" t="s">
        <v>470</v>
      </c>
      <c r="B556" s="164">
        <v>2254</v>
      </c>
      <c r="C556" s="164">
        <v>1697</v>
      </c>
      <c r="D556" s="163"/>
    </row>
    <row r="557" ht="22" customHeight="1" spans="1:4">
      <c r="A557" s="163" t="s">
        <v>471</v>
      </c>
      <c r="B557" s="168">
        <f>SUM(B558:B564)</f>
        <v>2625</v>
      </c>
      <c r="C557" s="168">
        <f>SUM(C558:C564)</f>
        <v>2601</v>
      </c>
      <c r="D557" s="163"/>
    </row>
    <row r="558" ht="22" customHeight="1" spans="1:4">
      <c r="A558" s="163" t="s">
        <v>472</v>
      </c>
      <c r="B558" s="164">
        <v>804</v>
      </c>
      <c r="C558" s="164">
        <v>1000</v>
      </c>
      <c r="D558" s="163"/>
    </row>
    <row r="559" ht="22" customHeight="1" spans="1:4">
      <c r="A559" s="163" t="s">
        <v>473</v>
      </c>
      <c r="B559" s="164">
        <v>20</v>
      </c>
      <c r="C559" s="164"/>
      <c r="D559" s="163"/>
    </row>
    <row r="560" ht="22" customHeight="1" spans="1:4">
      <c r="A560" s="163" t="s">
        <v>474</v>
      </c>
      <c r="B560" s="164">
        <v>32</v>
      </c>
      <c r="C560" s="164"/>
      <c r="D560" s="163"/>
    </row>
    <row r="561" ht="22" customHeight="1" spans="1:4">
      <c r="A561" s="163" t="s">
        <v>475</v>
      </c>
      <c r="B561" s="164">
        <v>10</v>
      </c>
      <c r="C561" s="164"/>
      <c r="D561" s="163"/>
    </row>
    <row r="562" ht="22" customHeight="1" spans="1:4">
      <c r="A562" s="163" t="s">
        <v>476</v>
      </c>
      <c r="B562" s="164"/>
      <c r="C562" s="164"/>
      <c r="D562" s="163"/>
    </row>
    <row r="563" ht="22" customHeight="1" spans="1:4">
      <c r="A563" s="163" t="s">
        <v>477</v>
      </c>
      <c r="B563" s="164"/>
      <c r="C563" s="164"/>
      <c r="D563" s="163"/>
    </row>
    <row r="564" ht="22" customHeight="1" spans="1:4">
      <c r="A564" s="163" t="s">
        <v>478</v>
      </c>
      <c r="B564" s="164">
        <v>1759</v>
      </c>
      <c r="C564" s="164">
        <v>1601</v>
      </c>
      <c r="D564" s="163"/>
    </row>
    <row r="565" ht="22" customHeight="1" spans="1:4">
      <c r="A565" s="163" t="s">
        <v>479</v>
      </c>
      <c r="B565" s="168">
        <f>SUM(B566:B571)</f>
        <v>600</v>
      </c>
      <c r="C565" s="168">
        <f>SUM(C566:C571)</f>
        <v>469</v>
      </c>
      <c r="D565" s="175"/>
    </row>
    <row r="566" ht="22" customHeight="1" spans="1:4">
      <c r="A566" s="163" t="s">
        <v>480</v>
      </c>
      <c r="B566" s="176">
        <v>365</v>
      </c>
      <c r="C566" s="176">
        <v>389</v>
      </c>
      <c r="D566" s="175"/>
    </row>
    <row r="567" ht="22" customHeight="1" spans="1:4">
      <c r="A567" s="163" t="s">
        <v>481</v>
      </c>
      <c r="B567" s="164">
        <v>2</v>
      </c>
      <c r="C567" s="164"/>
      <c r="D567" s="163"/>
    </row>
    <row r="568" ht="22" customHeight="1" spans="1:4">
      <c r="A568" s="163" t="s">
        <v>482</v>
      </c>
      <c r="B568" s="164">
        <v>9</v>
      </c>
      <c r="C568" s="164"/>
      <c r="D568" s="163"/>
    </row>
    <row r="569" ht="22" customHeight="1" spans="1:4">
      <c r="A569" s="163" t="s">
        <v>483</v>
      </c>
      <c r="B569" s="164"/>
      <c r="C569" s="164"/>
      <c r="D569" s="163"/>
    </row>
    <row r="570" ht="22" customHeight="1" spans="1:4">
      <c r="A570" s="163" t="s">
        <v>484</v>
      </c>
      <c r="B570" s="164">
        <v>42</v>
      </c>
      <c r="C570" s="164"/>
      <c r="D570" s="163"/>
    </row>
    <row r="571" ht="22" customHeight="1" spans="1:4">
      <c r="A571" s="163" t="s">
        <v>485</v>
      </c>
      <c r="B571" s="164">
        <v>182</v>
      </c>
      <c r="C571" s="164">
        <v>80</v>
      </c>
      <c r="D571" s="163"/>
    </row>
    <row r="572" ht="22" customHeight="1" spans="1:4">
      <c r="A572" s="163" t="s">
        <v>486</v>
      </c>
      <c r="B572" s="168">
        <f>SUM(B573:B579)</f>
        <v>486</v>
      </c>
      <c r="C572" s="168">
        <v>618</v>
      </c>
      <c r="D572" s="175"/>
    </row>
    <row r="573" ht="22" customHeight="1" spans="1:4">
      <c r="A573" s="163" t="s">
        <v>487</v>
      </c>
      <c r="B573" s="176">
        <v>23</v>
      </c>
      <c r="C573" s="176"/>
      <c r="D573" s="175"/>
    </row>
    <row r="574" ht="22" customHeight="1" spans="1:4">
      <c r="A574" s="163" t="s">
        <v>488</v>
      </c>
      <c r="B574" s="176">
        <v>299</v>
      </c>
      <c r="C574" s="176">
        <v>296</v>
      </c>
      <c r="D574" s="175"/>
    </row>
    <row r="575" ht="22" customHeight="1" spans="1:4">
      <c r="A575" s="163" t="s">
        <v>489</v>
      </c>
      <c r="B575" s="164"/>
      <c r="C575" s="164"/>
      <c r="D575" s="163"/>
    </row>
    <row r="576" ht="22" customHeight="1" spans="1:4">
      <c r="A576" s="163" t="s">
        <v>490</v>
      </c>
      <c r="B576" s="164">
        <v>125</v>
      </c>
      <c r="C576" s="164">
        <v>121</v>
      </c>
      <c r="D576" s="163"/>
    </row>
    <row r="577" ht="22" customHeight="1" spans="1:4">
      <c r="A577" s="163" t="s">
        <v>491</v>
      </c>
      <c r="B577" s="164"/>
      <c r="C577" s="164"/>
      <c r="D577" s="163"/>
    </row>
    <row r="578" ht="22" customHeight="1" spans="1:4">
      <c r="A578" s="163" t="s">
        <v>492</v>
      </c>
      <c r="B578" s="164">
        <v>10</v>
      </c>
      <c r="C578" s="164"/>
      <c r="D578" s="163"/>
    </row>
    <row r="579" ht="22" customHeight="1" spans="1:4">
      <c r="A579" s="163" t="s">
        <v>493</v>
      </c>
      <c r="B579" s="164">
        <v>29</v>
      </c>
      <c r="C579" s="164">
        <v>36</v>
      </c>
      <c r="D579" s="163"/>
    </row>
    <row r="580" ht="22" customHeight="1" spans="1:4">
      <c r="A580" s="163" t="s">
        <v>494</v>
      </c>
      <c r="B580" s="168">
        <f>SUM(B581:B588)</f>
        <v>1353</v>
      </c>
      <c r="C580" s="168">
        <f>SUM(C581:C588)</f>
        <v>1158</v>
      </c>
      <c r="D580" s="163"/>
    </row>
    <row r="581" ht="22" customHeight="1" spans="1:4">
      <c r="A581" s="163" t="s">
        <v>93</v>
      </c>
      <c r="B581" s="164">
        <v>80</v>
      </c>
      <c r="C581" s="164">
        <v>79</v>
      </c>
      <c r="D581" s="163"/>
    </row>
    <row r="582" ht="22" customHeight="1" spans="1:4">
      <c r="A582" s="163" t="s">
        <v>94</v>
      </c>
      <c r="B582" s="164"/>
      <c r="C582" s="164"/>
      <c r="D582" s="163"/>
    </row>
    <row r="583" ht="22" customHeight="1" spans="1:4">
      <c r="A583" s="163" t="s">
        <v>95</v>
      </c>
      <c r="B583" s="164"/>
      <c r="C583" s="164"/>
      <c r="D583" s="163"/>
    </row>
    <row r="584" ht="22" customHeight="1" spans="1:4">
      <c r="A584" s="163" t="s">
        <v>495</v>
      </c>
      <c r="B584" s="164">
        <v>14</v>
      </c>
      <c r="C584" s="164">
        <v>26</v>
      </c>
      <c r="D584" s="163"/>
    </row>
    <row r="585" ht="22" customHeight="1" spans="1:4">
      <c r="A585" s="163" t="s">
        <v>496</v>
      </c>
      <c r="B585" s="164">
        <v>56</v>
      </c>
      <c r="C585" s="164">
        <v>19</v>
      </c>
      <c r="D585" s="163"/>
    </row>
    <row r="586" ht="22" customHeight="1" spans="1:4">
      <c r="A586" s="163" t="s">
        <v>497</v>
      </c>
      <c r="B586" s="164"/>
      <c r="C586" s="164"/>
      <c r="D586" s="163"/>
    </row>
    <row r="587" ht="22" customHeight="1" spans="1:4">
      <c r="A587" s="163" t="s">
        <v>498</v>
      </c>
      <c r="B587" s="164">
        <v>354</v>
      </c>
      <c r="C587" s="164">
        <v>287</v>
      </c>
      <c r="D587" s="163"/>
    </row>
    <row r="588" ht="22" customHeight="1" spans="1:4">
      <c r="A588" s="163" t="s">
        <v>499</v>
      </c>
      <c r="B588" s="164">
        <v>849</v>
      </c>
      <c r="C588" s="164">
        <v>747</v>
      </c>
      <c r="D588" s="163"/>
    </row>
    <row r="589" ht="22" customHeight="1" spans="1:4">
      <c r="A589" s="163" t="s">
        <v>500</v>
      </c>
      <c r="B589" s="168">
        <f>SUM(B590:B593)</f>
        <v>0</v>
      </c>
      <c r="C589" s="168">
        <f>SUM(C590:C593)</f>
        <v>0</v>
      </c>
      <c r="D589" s="163"/>
    </row>
    <row r="590" ht="22" customHeight="1" spans="1:4">
      <c r="A590" s="163" t="s">
        <v>93</v>
      </c>
      <c r="B590" s="164"/>
      <c r="C590" s="164"/>
      <c r="D590" s="163"/>
    </row>
    <row r="591" ht="22" customHeight="1" spans="1:4">
      <c r="A591" s="163" t="s">
        <v>94</v>
      </c>
      <c r="B591" s="164"/>
      <c r="C591" s="164"/>
      <c r="D591" s="163"/>
    </row>
    <row r="592" ht="22" customHeight="1" spans="1:4">
      <c r="A592" s="163" t="s">
        <v>95</v>
      </c>
      <c r="B592" s="164"/>
      <c r="C592" s="164"/>
      <c r="D592" s="163"/>
    </row>
    <row r="593" ht="22" customHeight="1" spans="1:4">
      <c r="A593" s="163" t="s">
        <v>501</v>
      </c>
      <c r="B593" s="164"/>
      <c r="C593" s="164"/>
      <c r="D593" s="163"/>
    </row>
    <row r="594" ht="22" customHeight="1" spans="1:4">
      <c r="A594" s="163" t="s">
        <v>502</v>
      </c>
      <c r="B594" s="168">
        <f>SUM(B595:B596)</f>
        <v>7448</v>
      </c>
      <c r="C594" s="168">
        <f>SUM(C595:C596)</f>
        <v>7255</v>
      </c>
      <c r="D594" s="163"/>
    </row>
    <row r="595" ht="22" customHeight="1" spans="1:4">
      <c r="A595" s="163" t="s">
        <v>503</v>
      </c>
      <c r="B595" s="164">
        <v>7448</v>
      </c>
      <c r="C595" s="164">
        <v>7255</v>
      </c>
      <c r="D595" s="163"/>
    </row>
    <row r="596" ht="22" customHeight="1" spans="1:4">
      <c r="A596" s="163" t="s">
        <v>504</v>
      </c>
      <c r="B596" s="164"/>
      <c r="C596" s="164"/>
      <c r="D596" s="163"/>
    </row>
    <row r="597" ht="22" customHeight="1" spans="1:4">
      <c r="A597" s="163" t="s">
        <v>505</v>
      </c>
      <c r="B597" s="168">
        <f>SUM(B598:B599)</f>
        <v>200</v>
      </c>
      <c r="C597" s="168">
        <f>SUM(C598:C599)</f>
        <v>200</v>
      </c>
      <c r="D597" s="163"/>
    </row>
    <row r="598" ht="22" customHeight="1" spans="1:4">
      <c r="A598" s="163" t="s">
        <v>506</v>
      </c>
      <c r="B598" s="164">
        <v>200</v>
      </c>
      <c r="C598" s="164">
        <v>200</v>
      </c>
      <c r="D598" s="163"/>
    </row>
    <row r="599" ht="22" customHeight="1" spans="1:4">
      <c r="A599" s="163" t="s">
        <v>507</v>
      </c>
      <c r="B599" s="164"/>
      <c r="C599" s="164"/>
      <c r="D599" s="163"/>
    </row>
    <row r="600" ht="22" customHeight="1" spans="1:4">
      <c r="A600" s="163" t="s">
        <v>508</v>
      </c>
      <c r="B600" s="168">
        <f>SUM(B601:B602)</f>
        <v>30</v>
      </c>
      <c r="C600" s="168">
        <f>SUM(C601:C602)</f>
        <v>0</v>
      </c>
      <c r="D600" s="163"/>
    </row>
    <row r="601" ht="22" customHeight="1" spans="1:4">
      <c r="A601" s="163" t="s">
        <v>509</v>
      </c>
      <c r="B601" s="164"/>
      <c r="C601" s="164"/>
      <c r="D601" s="163"/>
    </row>
    <row r="602" ht="22" customHeight="1" spans="1:4">
      <c r="A602" s="163" t="s">
        <v>510</v>
      </c>
      <c r="B602" s="164">
        <v>30</v>
      </c>
      <c r="C602" s="164"/>
      <c r="D602" s="163"/>
    </row>
    <row r="603" ht="22" customHeight="1" spans="1:4">
      <c r="A603" s="163" t="s">
        <v>511</v>
      </c>
      <c r="B603" s="168">
        <f>SUM(B604:B605)</f>
        <v>0</v>
      </c>
      <c r="C603" s="168">
        <f>SUM(C604:C605)</f>
        <v>0</v>
      </c>
      <c r="D603" s="163"/>
    </row>
    <row r="604" ht="22" customHeight="1" spans="1:4">
      <c r="A604" s="163" t="s">
        <v>512</v>
      </c>
      <c r="B604" s="164"/>
      <c r="C604" s="164"/>
      <c r="D604" s="163"/>
    </row>
    <row r="605" ht="22" customHeight="1" spans="1:4">
      <c r="A605" s="163" t="s">
        <v>513</v>
      </c>
      <c r="B605" s="164"/>
      <c r="C605" s="164"/>
      <c r="D605" s="163"/>
    </row>
    <row r="606" ht="22" customHeight="1" spans="1:4">
      <c r="A606" s="163" t="s">
        <v>514</v>
      </c>
      <c r="B606" s="168">
        <f>SUM(B607:B608)</f>
        <v>1</v>
      </c>
      <c r="C606" s="168">
        <f>SUM(C607:C608)</f>
        <v>0</v>
      </c>
      <c r="D606" s="163"/>
    </row>
    <row r="607" ht="22" customHeight="1" spans="1:4">
      <c r="A607" s="163" t="s">
        <v>515</v>
      </c>
      <c r="B607" s="164"/>
      <c r="C607" s="164"/>
      <c r="D607" s="163"/>
    </row>
    <row r="608" ht="22" customHeight="1" spans="1:4">
      <c r="A608" s="163" t="s">
        <v>516</v>
      </c>
      <c r="B608" s="164">
        <v>1</v>
      </c>
      <c r="C608" s="164"/>
      <c r="D608" s="163"/>
    </row>
    <row r="609" ht="22" customHeight="1" spans="1:4">
      <c r="A609" s="163" t="s">
        <v>517</v>
      </c>
      <c r="B609" s="168">
        <f>SUM(B610:B612)</f>
        <v>6262</v>
      </c>
      <c r="C609" s="168">
        <f>SUM(C610:C612)</f>
        <v>6075</v>
      </c>
      <c r="D609" s="163"/>
    </row>
    <row r="610" ht="22" customHeight="1" spans="1:4">
      <c r="A610" s="163" t="s">
        <v>518</v>
      </c>
      <c r="B610" s="164">
        <v>226</v>
      </c>
      <c r="C610" s="164">
        <v>226</v>
      </c>
      <c r="D610" s="163"/>
    </row>
    <row r="611" ht="22" customHeight="1" spans="1:4">
      <c r="A611" s="163" t="s">
        <v>519</v>
      </c>
      <c r="B611" s="164">
        <v>5436</v>
      </c>
      <c r="C611" s="164">
        <v>5249</v>
      </c>
      <c r="D611" s="163"/>
    </row>
    <row r="612" ht="22" customHeight="1" spans="1:4">
      <c r="A612" s="163" t="s">
        <v>520</v>
      </c>
      <c r="B612" s="164">
        <v>600</v>
      </c>
      <c r="C612" s="164">
        <v>600</v>
      </c>
      <c r="D612" s="163"/>
    </row>
    <row r="613" ht="22" customHeight="1" spans="1:4">
      <c r="A613" s="163" t="s">
        <v>521</v>
      </c>
      <c r="B613" s="168">
        <f>SUM(B614:B616)</f>
        <v>829</v>
      </c>
      <c r="C613" s="168">
        <f>SUM(C614:C616)</f>
        <v>806</v>
      </c>
      <c r="D613" s="163"/>
    </row>
    <row r="614" ht="22" customHeight="1" spans="1:4">
      <c r="A614" s="163" t="s">
        <v>522</v>
      </c>
      <c r="B614" s="164">
        <v>252</v>
      </c>
      <c r="C614" s="164">
        <v>261</v>
      </c>
      <c r="D614" s="163"/>
    </row>
    <row r="615" ht="22" customHeight="1" spans="1:4">
      <c r="A615" s="163" t="s">
        <v>523</v>
      </c>
      <c r="B615" s="164">
        <v>534</v>
      </c>
      <c r="C615" s="164">
        <v>545</v>
      </c>
      <c r="D615" s="163"/>
    </row>
    <row r="616" ht="22" customHeight="1" spans="1:4">
      <c r="A616" s="163" t="s">
        <v>524</v>
      </c>
      <c r="B616" s="164">
        <v>43</v>
      </c>
      <c r="C616" s="164"/>
      <c r="D616" s="163"/>
    </row>
    <row r="617" ht="22" customHeight="1" spans="1:4">
      <c r="A617" s="177" t="s">
        <v>525</v>
      </c>
      <c r="B617" s="168">
        <f>SUM(B618:B624)</f>
        <v>599</v>
      </c>
      <c r="C617" s="168">
        <f>SUM(C618:C624)</f>
        <v>178</v>
      </c>
      <c r="D617" s="163"/>
    </row>
    <row r="618" ht="22" customHeight="1" spans="1:4">
      <c r="A618" s="163" t="s">
        <v>93</v>
      </c>
      <c r="B618" s="176">
        <v>199</v>
      </c>
      <c r="C618" s="176">
        <v>178</v>
      </c>
      <c r="D618" s="175"/>
    </row>
    <row r="619" ht="22" customHeight="1" spans="1:4">
      <c r="A619" s="163" t="s">
        <v>94</v>
      </c>
      <c r="B619" s="164"/>
      <c r="C619" s="164"/>
      <c r="D619" s="163"/>
    </row>
    <row r="620" ht="22" customHeight="1" spans="1:4">
      <c r="A620" s="163" t="s">
        <v>95</v>
      </c>
      <c r="B620" s="164"/>
      <c r="C620" s="164"/>
      <c r="D620" s="163"/>
    </row>
    <row r="621" ht="22" customHeight="1" spans="1:4">
      <c r="A621" s="163" t="s">
        <v>526</v>
      </c>
      <c r="B621" s="164"/>
      <c r="C621" s="164"/>
      <c r="D621" s="163"/>
    </row>
    <row r="622" ht="22" customHeight="1" spans="1:4">
      <c r="A622" s="163" t="s">
        <v>527</v>
      </c>
      <c r="B622" s="164"/>
      <c r="C622" s="164"/>
      <c r="D622" s="163"/>
    </row>
    <row r="623" ht="22" customHeight="1" spans="1:4">
      <c r="A623" s="163" t="s">
        <v>102</v>
      </c>
      <c r="B623" s="164">
        <v>331</v>
      </c>
      <c r="C623" s="164"/>
      <c r="D623" s="163"/>
    </row>
    <row r="624" ht="22" customHeight="1" spans="1:4">
      <c r="A624" s="163" t="s">
        <v>528</v>
      </c>
      <c r="B624" s="164">
        <v>69</v>
      </c>
      <c r="C624" s="164"/>
      <c r="D624" s="163"/>
    </row>
    <row r="625" ht="22" customHeight="1" spans="1:4">
      <c r="A625" s="163" t="s">
        <v>529</v>
      </c>
      <c r="B625" s="168">
        <f>SUM(B626:B627)</f>
        <v>0</v>
      </c>
      <c r="C625" s="168">
        <f>SUM(C626:C627)</f>
        <v>0</v>
      </c>
      <c r="D625" s="163"/>
    </row>
    <row r="626" ht="22" customHeight="1" spans="1:4">
      <c r="A626" s="163" t="s">
        <v>530</v>
      </c>
      <c r="B626" s="164"/>
      <c r="C626" s="164"/>
      <c r="D626" s="163"/>
    </row>
    <row r="627" ht="22" customHeight="1" spans="1:4">
      <c r="A627" s="163" t="s">
        <v>531</v>
      </c>
      <c r="B627" s="164"/>
      <c r="C627" s="164"/>
      <c r="D627" s="163"/>
    </row>
    <row r="628" ht="22" customHeight="1" spans="1:4">
      <c r="A628" s="163" t="s">
        <v>532</v>
      </c>
      <c r="B628" s="164">
        <v>103</v>
      </c>
      <c r="C628" s="164"/>
      <c r="D628" s="163"/>
    </row>
    <row r="629" ht="22" customHeight="1" spans="1:4">
      <c r="A629" s="163" t="s">
        <v>533</v>
      </c>
      <c r="B629" s="164">
        <f>SUM(B630,B635,B649,B653,B665,B668,B672,B677,B681,B685,B688,B697,B698)</f>
        <v>28901</v>
      </c>
      <c r="C629" s="164">
        <f>SUM(C630,C635,C649,C653,C665,C668,C672,C677,C681,C685,C688,C697,C698)</f>
        <v>27655</v>
      </c>
      <c r="D629" s="163"/>
    </row>
    <row r="630" ht="22" customHeight="1" spans="1:4">
      <c r="A630" s="163" t="s">
        <v>534</v>
      </c>
      <c r="B630" s="168">
        <f>SUM(B631:B634)</f>
        <v>1524</v>
      </c>
      <c r="C630" s="168">
        <f>SUM(C631:C634)</f>
        <v>1387</v>
      </c>
      <c r="D630" s="163"/>
    </row>
    <row r="631" ht="22" customHeight="1" spans="1:4">
      <c r="A631" s="163" t="s">
        <v>93</v>
      </c>
      <c r="B631" s="164">
        <v>636</v>
      </c>
      <c r="C631" s="164">
        <v>607</v>
      </c>
      <c r="D631" s="163"/>
    </row>
    <row r="632" ht="22" customHeight="1" spans="1:4">
      <c r="A632" s="163" t="s">
        <v>94</v>
      </c>
      <c r="B632" s="164">
        <v>80</v>
      </c>
      <c r="C632" s="164"/>
      <c r="D632" s="163"/>
    </row>
    <row r="633" ht="22" customHeight="1" spans="1:4">
      <c r="A633" s="163" t="s">
        <v>95</v>
      </c>
      <c r="B633" s="164"/>
      <c r="C633" s="164"/>
      <c r="D633" s="163"/>
    </row>
    <row r="634" ht="22" customHeight="1" spans="1:4">
      <c r="A634" s="163" t="s">
        <v>535</v>
      </c>
      <c r="B634" s="164">
        <v>808</v>
      </c>
      <c r="C634" s="164">
        <v>780</v>
      </c>
      <c r="D634" s="163"/>
    </row>
    <row r="635" ht="22" customHeight="1" spans="1:4">
      <c r="A635" s="163" t="s">
        <v>536</v>
      </c>
      <c r="B635" s="168">
        <f>SUM(B636:B648)</f>
        <v>1732</v>
      </c>
      <c r="C635" s="168">
        <f>SUM(C636:C648)</f>
        <v>1481</v>
      </c>
      <c r="D635" s="163"/>
    </row>
    <row r="636" ht="22" customHeight="1" spans="1:4">
      <c r="A636" s="163" t="s">
        <v>537</v>
      </c>
      <c r="B636" s="164">
        <v>1152</v>
      </c>
      <c r="C636" s="164">
        <v>1481</v>
      </c>
      <c r="D636" s="163"/>
    </row>
    <row r="637" ht="22" customHeight="1" spans="1:4">
      <c r="A637" s="163" t="s">
        <v>538</v>
      </c>
      <c r="B637" s="164">
        <v>70</v>
      </c>
      <c r="C637" s="164"/>
      <c r="D637" s="163"/>
    </row>
    <row r="638" ht="22" customHeight="1" spans="1:4">
      <c r="A638" s="163" t="s">
        <v>539</v>
      </c>
      <c r="B638" s="164">
        <v>50</v>
      </c>
      <c r="C638" s="164"/>
      <c r="D638" s="163"/>
    </row>
    <row r="639" ht="22" customHeight="1" spans="1:4">
      <c r="A639" s="163" t="s">
        <v>540</v>
      </c>
      <c r="B639" s="176"/>
      <c r="C639" s="176"/>
      <c r="D639" s="175"/>
    </row>
    <row r="640" ht="22" customHeight="1" spans="1:4">
      <c r="A640" s="163" t="s">
        <v>541</v>
      </c>
      <c r="B640" s="176"/>
      <c r="C640" s="176"/>
      <c r="D640" s="175"/>
    </row>
    <row r="641" ht="22" customHeight="1" spans="1:4">
      <c r="A641" s="163" t="s">
        <v>542</v>
      </c>
      <c r="B641" s="176"/>
      <c r="C641" s="176"/>
      <c r="D641" s="175"/>
    </row>
    <row r="642" ht="22" customHeight="1" spans="1:4">
      <c r="A642" s="163" t="s">
        <v>543</v>
      </c>
      <c r="B642" s="164"/>
      <c r="C642" s="164"/>
      <c r="D642" s="163"/>
    </row>
    <row r="643" ht="22" customHeight="1" spans="1:4">
      <c r="A643" s="163" t="s">
        <v>544</v>
      </c>
      <c r="B643" s="164"/>
      <c r="C643" s="164"/>
      <c r="D643" s="163"/>
    </row>
    <row r="644" ht="22" customHeight="1" spans="1:4">
      <c r="A644" s="163" t="s">
        <v>545</v>
      </c>
      <c r="B644" s="164"/>
      <c r="C644" s="164"/>
      <c r="D644" s="163"/>
    </row>
    <row r="645" ht="22" customHeight="1" spans="1:4">
      <c r="A645" s="163" t="s">
        <v>546</v>
      </c>
      <c r="B645" s="164"/>
      <c r="C645" s="164"/>
      <c r="D645" s="163"/>
    </row>
    <row r="646" ht="22" customHeight="1" spans="1:4">
      <c r="A646" s="163" t="s">
        <v>547</v>
      </c>
      <c r="B646" s="164"/>
      <c r="C646" s="164"/>
      <c r="D646" s="163"/>
    </row>
    <row r="647" ht="22" customHeight="1" spans="1:4">
      <c r="A647" s="163" t="s">
        <v>548</v>
      </c>
      <c r="B647" s="164"/>
      <c r="C647" s="164"/>
      <c r="D647" s="163"/>
    </row>
    <row r="648" ht="22" customHeight="1" spans="1:4">
      <c r="A648" s="163" t="s">
        <v>549</v>
      </c>
      <c r="B648" s="164">
        <v>460</v>
      </c>
      <c r="C648" s="164"/>
      <c r="D648" s="163"/>
    </row>
    <row r="649" ht="22" customHeight="1" spans="1:4">
      <c r="A649" s="163" t="s">
        <v>550</v>
      </c>
      <c r="B649" s="168">
        <f>SUM(B650:B652)</f>
        <v>3644</v>
      </c>
      <c r="C649" s="168">
        <f>SUM(C650:C652)</f>
        <v>3275</v>
      </c>
      <c r="D649" s="175"/>
    </row>
    <row r="650" ht="22" customHeight="1" spans="1:4">
      <c r="A650" s="163" t="s">
        <v>551</v>
      </c>
      <c r="B650" s="176"/>
      <c r="C650" s="176"/>
      <c r="D650" s="175"/>
    </row>
    <row r="651" ht="22" customHeight="1" spans="1:4">
      <c r="A651" s="163" t="s">
        <v>552</v>
      </c>
      <c r="B651" s="176">
        <v>2214</v>
      </c>
      <c r="C651" s="176">
        <v>3275</v>
      </c>
      <c r="D651" s="175"/>
    </row>
    <row r="652" ht="22" customHeight="1" spans="1:4">
      <c r="A652" s="163" t="s">
        <v>553</v>
      </c>
      <c r="B652" s="176">
        <v>1430</v>
      </c>
      <c r="C652" s="176"/>
      <c r="D652" s="175"/>
    </row>
    <row r="653" ht="22" customHeight="1" spans="1:4">
      <c r="A653" s="163" t="s">
        <v>554</v>
      </c>
      <c r="B653" s="168">
        <f>SUM(B654:B664)</f>
        <v>3499</v>
      </c>
      <c r="C653" s="168">
        <f>SUM(C654:C664)</f>
        <v>2977</v>
      </c>
      <c r="D653" s="175"/>
    </row>
    <row r="654" ht="22" customHeight="1" spans="1:4">
      <c r="A654" s="163" t="s">
        <v>555</v>
      </c>
      <c r="B654" s="176">
        <v>210</v>
      </c>
      <c r="C654" s="176">
        <v>215</v>
      </c>
      <c r="D654" s="175"/>
    </row>
    <row r="655" ht="22" customHeight="1" spans="1:4">
      <c r="A655" s="163" t="s">
        <v>556</v>
      </c>
      <c r="B655" s="176">
        <v>115</v>
      </c>
      <c r="C655" s="176">
        <v>119</v>
      </c>
      <c r="D655" s="175"/>
    </row>
    <row r="656" ht="22" customHeight="1" spans="1:4">
      <c r="A656" s="163" t="s">
        <v>557</v>
      </c>
      <c r="B656" s="176">
        <v>358</v>
      </c>
      <c r="C656" s="176">
        <v>364</v>
      </c>
      <c r="D656" s="175"/>
    </row>
    <row r="657" ht="22" customHeight="1" spans="1:4">
      <c r="A657" s="163" t="s">
        <v>558</v>
      </c>
      <c r="B657" s="176"/>
      <c r="C657" s="176"/>
      <c r="D657" s="175"/>
    </row>
    <row r="658" ht="22" customHeight="1" spans="1:4">
      <c r="A658" s="163" t="s">
        <v>559</v>
      </c>
      <c r="B658" s="164"/>
      <c r="C658" s="164"/>
      <c r="D658" s="163"/>
    </row>
    <row r="659" ht="22" customHeight="1" spans="1:4">
      <c r="A659" s="163" t="s">
        <v>560</v>
      </c>
      <c r="B659" s="164"/>
      <c r="C659" s="164"/>
      <c r="D659" s="163"/>
    </row>
    <row r="660" ht="22" customHeight="1" spans="1:4">
      <c r="A660" s="163" t="s">
        <v>561</v>
      </c>
      <c r="B660" s="164"/>
      <c r="C660" s="164"/>
      <c r="D660" s="163"/>
    </row>
    <row r="661" ht="22" customHeight="1" spans="1:4">
      <c r="A661" s="163" t="s">
        <v>562</v>
      </c>
      <c r="B661" s="164">
        <v>1841</v>
      </c>
      <c r="C661" s="164">
        <v>1629</v>
      </c>
      <c r="D661" s="163"/>
    </row>
    <row r="662" ht="22" customHeight="1" spans="1:4">
      <c r="A662" s="163" t="s">
        <v>563</v>
      </c>
      <c r="B662" s="164">
        <v>119</v>
      </c>
      <c r="C662" s="164"/>
      <c r="D662" s="163"/>
    </row>
    <row r="663" ht="22" customHeight="1" spans="1:4">
      <c r="A663" s="163" t="s">
        <v>564</v>
      </c>
      <c r="B663" s="164">
        <v>239</v>
      </c>
      <c r="C663" s="164"/>
      <c r="D663" s="163"/>
    </row>
    <row r="664" ht="22" customHeight="1" spans="1:4">
      <c r="A664" s="163" t="s">
        <v>565</v>
      </c>
      <c r="B664" s="164">
        <v>617</v>
      </c>
      <c r="C664" s="164">
        <v>650</v>
      </c>
      <c r="D664" s="163"/>
    </row>
    <row r="665" ht="22" customHeight="1" spans="1:4">
      <c r="A665" s="163" t="s">
        <v>566</v>
      </c>
      <c r="B665" s="168">
        <f>SUM(B666:B667)</f>
        <v>77</v>
      </c>
      <c r="C665" s="168">
        <f>SUM(C666:C667)</f>
        <v>50</v>
      </c>
      <c r="D665" s="163"/>
    </row>
    <row r="666" ht="22" customHeight="1" spans="1:4">
      <c r="A666" s="163" t="s">
        <v>567</v>
      </c>
      <c r="B666" s="164">
        <v>77</v>
      </c>
      <c r="C666" s="164">
        <v>50</v>
      </c>
      <c r="D666" s="163"/>
    </row>
    <row r="667" ht="22" customHeight="1" spans="1:4">
      <c r="A667" s="163" t="s">
        <v>568</v>
      </c>
      <c r="B667" s="164"/>
      <c r="C667" s="164"/>
      <c r="D667" s="163"/>
    </row>
    <row r="668" ht="22" customHeight="1" spans="1:4">
      <c r="A668" s="163" t="s">
        <v>569</v>
      </c>
      <c r="B668" s="168">
        <f>SUM(B669:B671)</f>
        <v>781</v>
      </c>
      <c r="C668" s="168">
        <f>SUM(C669:C671)</f>
        <v>739</v>
      </c>
      <c r="D668" s="163"/>
    </row>
    <row r="669" ht="22" customHeight="1" spans="1:4">
      <c r="A669" s="163" t="s">
        <v>570</v>
      </c>
      <c r="B669" s="164">
        <v>118</v>
      </c>
      <c r="C669" s="164">
        <v>124</v>
      </c>
      <c r="D669" s="163"/>
    </row>
    <row r="670" ht="22" customHeight="1" spans="1:4">
      <c r="A670" s="163" t="s">
        <v>571</v>
      </c>
      <c r="B670" s="164">
        <v>589</v>
      </c>
      <c r="C670" s="164">
        <v>615</v>
      </c>
      <c r="D670" s="163"/>
    </row>
    <row r="671" ht="22" customHeight="1" spans="1:4">
      <c r="A671" s="163" t="s">
        <v>572</v>
      </c>
      <c r="B671" s="164">
        <v>74</v>
      </c>
      <c r="C671" s="164"/>
      <c r="D671" s="163"/>
    </row>
    <row r="672" ht="22" customHeight="1" spans="1:4">
      <c r="A672" s="163" t="s">
        <v>573</v>
      </c>
      <c r="B672" s="168">
        <f>SUM(B673:B676)</f>
        <v>2445</v>
      </c>
      <c r="C672" s="168">
        <f>SUM(C673:C676)</f>
        <v>2581</v>
      </c>
      <c r="D672" s="163"/>
    </row>
    <row r="673" ht="22" customHeight="1" spans="1:4">
      <c r="A673" s="163" t="s">
        <v>574</v>
      </c>
      <c r="B673" s="164">
        <v>456</v>
      </c>
      <c r="C673" s="164">
        <v>479</v>
      </c>
      <c r="D673" s="163"/>
    </row>
    <row r="674" ht="22" customHeight="1" spans="1:4">
      <c r="A674" s="163" t="s">
        <v>575</v>
      </c>
      <c r="B674" s="164">
        <v>1989</v>
      </c>
      <c r="C674" s="164">
        <v>2102</v>
      </c>
      <c r="D674" s="163"/>
    </row>
    <row r="675" ht="22" customHeight="1" spans="1:4">
      <c r="A675" s="163" t="s">
        <v>576</v>
      </c>
      <c r="B675" s="164"/>
      <c r="C675" s="164"/>
      <c r="D675" s="163"/>
    </row>
    <row r="676" ht="22" customHeight="1" spans="1:4">
      <c r="A676" s="163" t="s">
        <v>577</v>
      </c>
      <c r="B676" s="164"/>
      <c r="C676" s="164"/>
      <c r="D676" s="163"/>
    </row>
    <row r="677" ht="22" customHeight="1" spans="1:4">
      <c r="A677" s="163" t="s">
        <v>578</v>
      </c>
      <c r="B677" s="168">
        <f>SUM(B678:B680)</f>
        <v>11653</v>
      </c>
      <c r="C677" s="168">
        <f>SUM(C678:C680)</f>
        <v>11600</v>
      </c>
      <c r="D677" s="163"/>
    </row>
    <row r="678" ht="22" customHeight="1" spans="1:4">
      <c r="A678" s="163" t="s">
        <v>579</v>
      </c>
      <c r="B678" s="164"/>
      <c r="C678" s="164"/>
      <c r="D678" s="163"/>
    </row>
    <row r="679" ht="22" customHeight="1" spans="1:4">
      <c r="A679" s="163" t="s">
        <v>580</v>
      </c>
      <c r="B679" s="164">
        <v>11653</v>
      </c>
      <c r="C679" s="164">
        <v>11600</v>
      </c>
      <c r="D679" s="163"/>
    </row>
    <row r="680" ht="22" customHeight="1" spans="1:4">
      <c r="A680" s="163" t="s">
        <v>581</v>
      </c>
      <c r="B680" s="164"/>
      <c r="C680" s="164"/>
      <c r="D680" s="163"/>
    </row>
    <row r="681" ht="22" customHeight="1" spans="1:4">
      <c r="A681" s="163" t="s">
        <v>582</v>
      </c>
      <c r="B681" s="168">
        <f>SUM(B682:B684)</f>
        <v>2365</v>
      </c>
      <c r="C681" s="168">
        <f>SUM(C682:C684)</f>
        <v>2251</v>
      </c>
      <c r="D681" s="163"/>
    </row>
    <row r="682" ht="22" customHeight="1" spans="1:4">
      <c r="A682" s="163" t="s">
        <v>583</v>
      </c>
      <c r="B682" s="164">
        <v>1483</v>
      </c>
      <c r="C682" s="164">
        <v>1401</v>
      </c>
      <c r="D682" s="163"/>
    </row>
    <row r="683" ht="22" customHeight="1" spans="1:4">
      <c r="A683" s="163" t="s">
        <v>584</v>
      </c>
      <c r="B683" s="164">
        <v>20</v>
      </c>
      <c r="C683" s="164"/>
      <c r="D683" s="163"/>
    </row>
    <row r="684" ht="22" customHeight="1" spans="1:4">
      <c r="A684" s="163" t="s">
        <v>585</v>
      </c>
      <c r="B684" s="164">
        <v>862</v>
      </c>
      <c r="C684" s="164">
        <v>850</v>
      </c>
      <c r="D684" s="163"/>
    </row>
    <row r="685" ht="22" customHeight="1" spans="1:4">
      <c r="A685" s="163" t="s">
        <v>586</v>
      </c>
      <c r="B685" s="168">
        <f>SUM(B686:B687)</f>
        <v>70</v>
      </c>
      <c r="C685" s="168">
        <f>SUM(C686:C687)</f>
        <v>0</v>
      </c>
      <c r="D685" s="163"/>
    </row>
    <row r="686" ht="22" customHeight="1" spans="1:4">
      <c r="A686" s="163" t="s">
        <v>587</v>
      </c>
      <c r="B686" s="164">
        <v>70</v>
      </c>
      <c r="C686" s="164"/>
      <c r="D686" s="163"/>
    </row>
    <row r="687" ht="22" customHeight="1" spans="1:4">
      <c r="A687" s="163" t="s">
        <v>588</v>
      </c>
      <c r="B687" s="164"/>
      <c r="C687" s="164"/>
      <c r="D687" s="163"/>
    </row>
    <row r="688" ht="22" customHeight="1" spans="1:4">
      <c r="A688" s="163" t="s">
        <v>589</v>
      </c>
      <c r="B688" s="168">
        <f>SUM(B689:B696)</f>
        <v>521</v>
      </c>
      <c r="C688" s="168">
        <f>SUM(C689:C696)</f>
        <v>164</v>
      </c>
      <c r="D688" s="163"/>
    </row>
    <row r="689" ht="22" customHeight="1" spans="1:4">
      <c r="A689" s="163" t="s">
        <v>93</v>
      </c>
      <c r="B689" s="164">
        <v>138</v>
      </c>
      <c r="C689" s="164">
        <v>164</v>
      </c>
      <c r="D689" s="163"/>
    </row>
    <row r="690" ht="22" customHeight="1" spans="1:4">
      <c r="A690" s="163" t="s">
        <v>94</v>
      </c>
      <c r="B690" s="164"/>
      <c r="C690" s="164"/>
      <c r="D690" s="163"/>
    </row>
    <row r="691" ht="22" customHeight="1" spans="1:4">
      <c r="A691" s="163" t="s">
        <v>95</v>
      </c>
      <c r="B691" s="164"/>
      <c r="C691" s="164"/>
      <c r="D691" s="163"/>
    </row>
    <row r="692" ht="22" customHeight="1" spans="1:4">
      <c r="A692" s="163" t="s">
        <v>134</v>
      </c>
      <c r="B692" s="164"/>
      <c r="C692" s="164"/>
      <c r="D692" s="163"/>
    </row>
    <row r="693" ht="22" customHeight="1" spans="1:4">
      <c r="A693" s="163" t="s">
        <v>590</v>
      </c>
      <c r="B693" s="164"/>
      <c r="C693" s="164"/>
      <c r="D693" s="163"/>
    </row>
    <row r="694" ht="22" customHeight="1" spans="1:4">
      <c r="A694" s="163" t="s">
        <v>591</v>
      </c>
      <c r="B694" s="164"/>
      <c r="C694" s="164"/>
      <c r="D694" s="163"/>
    </row>
    <row r="695" ht="22" customHeight="1" spans="1:4">
      <c r="A695" s="163" t="s">
        <v>102</v>
      </c>
      <c r="B695" s="164">
        <v>108</v>
      </c>
      <c r="C695" s="164"/>
      <c r="D695" s="163"/>
    </row>
    <row r="696" ht="22" customHeight="1" spans="1:4">
      <c r="A696" s="163" t="s">
        <v>592</v>
      </c>
      <c r="B696" s="164">
        <v>275</v>
      </c>
      <c r="C696" s="164"/>
      <c r="D696" s="163"/>
    </row>
    <row r="697" ht="22" customHeight="1" spans="1:4">
      <c r="A697" s="163" t="s">
        <v>593</v>
      </c>
      <c r="B697" s="164">
        <v>27</v>
      </c>
      <c r="C697" s="164"/>
      <c r="D697" s="163"/>
    </row>
    <row r="698" ht="22" customHeight="1" spans="1:4">
      <c r="A698" s="178" t="s">
        <v>594</v>
      </c>
      <c r="B698" s="164">
        <v>563</v>
      </c>
      <c r="C698" s="164">
        <v>1150</v>
      </c>
      <c r="D698" s="163"/>
    </row>
    <row r="699" ht="22" customHeight="1" spans="1:4">
      <c r="A699" s="178" t="s">
        <v>595</v>
      </c>
      <c r="B699" s="164">
        <f>SUM(B700,B710,B714,B723,B728,B735,B741,B744,B747,B748,B749,B755,B756,B757,B772)</f>
        <v>7555</v>
      </c>
      <c r="C699" s="164">
        <f>SUM(C700,C710,C714,C723,C728,C735,C741,C744,C747,C748,C749,C755,C756,C757,C772)</f>
        <v>7560</v>
      </c>
      <c r="D699" s="163"/>
    </row>
    <row r="700" ht="22" customHeight="1" spans="1:4">
      <c r="A700" s="178" t="s">
        <v>596</v>
      </c>
      <c r="B700" s="168">
        <f>SUM(B701:B709)</f>
        <v>296</v>
      </c>
      <c r="C700" s="168">
        <f>SUM(C701:C709)</f>
        <v>318</v>
      </c>
      <c r="D700" s="163"/>
    </row>
    <row r="701" ht="22" customHeight="1" spans="1:4">
      <c r="A701" s="178" t="s">
        <v>93</v>
      </c>
      <c r="B701" s="164">
        <v>243</v>
      </c>
      <c r="C701" s="164">
        <v>263</v>
      </c>
      <c r="D701" s="163"/>
    </row>
    <row r="702" ht="22" customHeight="1" spans="1:4">
      <c r="A702" s="178" t="s">
        <v>94</v>
      </c>
      <c r="B702" s="164"/>
      <c r="C702" s="164"/>
      <c r="D702" s="163"/>
    </row>
    <row r="703" ht="22" customHeight="1" spans="1:4">
      <c r="A703" s="178" t="s">
        <v>95</v>
      </c>
      <c r="B703" s="164"/>
      <c r="C703" s="164"/>
      <c r="D703" s="163"/>
    </row>
    <row r="704" ht="22" customHeight="1" spans="1:4">
      <c r="A704" s="178" t="s">
        <v>597</v>
      </c>
      <c r="B704" s="164"/>
      <c r="C704" s="164"/>
      <c r="D704" s="163"/>
    </row>
    <row r="705" ht="22" customHeight="1" spans="1:4">
      <c r="A705" s="178" t="s">
        <v>598</v>
      </c>
      <c r="B705" s="164"/>
      <c r="C705" s="164"/>
      <c r="D705" s="163"/>
    </row>
    <row r="706" ht="22" customHeight="1" spans="1:4">
      <c r="A706" s="178" t="s">
        <v>599</v>
      </c>
      <c r="B706" s="164"/>
      <c r="C706" s="164"/>
      <c r="D706" s="163"/>
    </row>
    <row r="707" ht="22" customHeight="1" spans="1:4">
      <c r="A707" s="178" t="s">
        <v>600</v>
      </c>
      <c r="B707" s="164"/>
      <c r="C707" s="164"/>
      <c r="D707" s="163"/>
    </row>
    <row r="708" ht="22" customHeight="1" spans="1:4">
      <c r="A708" s="178" t="s">
        <v>601</v>
      </c>
      <c r="B708" s="164"/>
      <c r="C708" s="164"/>
      <c r="D708" s="163"/>
    </row>
    <row r="709" ht="22" customHeight="1" spans="1:4">
      <c r="A709" s="178" t="s">
        <v>602</v>
      </c>
      <c r="B709" s="164">
        <v>53</v>
      </c>
      <c r="C709" s="164">
        <v>55</v>
      </c>
      <c r="D709" s="163"/>
    </row>
    <row r="710" ht="22" customHeight="1" spans="1:4">
      <c r="A710" s="178" t="s">
        <v>603</v>
      </c>
      <c r="B710" s="168">
        <f>SUM(B711:B713)</f>
        <v>155</v>
      </c>
      <c r="C710" s="168">
        <f>SUM(C711:C713)</f>
        <v>155</v>
      </c>
      <c r="D710" s="175"/>
    </row>
    <row r="711" ht="22" customHeight="1" spans="1:4">
      <c r="A711" s="178" t="s">
        <v>604</v>
      </c>
      <c r="B711" s="176"/>
      <c r="C711" s="176"/>
      <c r="D711" s="175"/>
    </row>
    <row r="712" ht="22" customHeight="1" spans="1:4">
      <c r="A712" s="178" t="s">
        <v>605</v>
      </c>
      <c r="B712" s="176"/>
      <c r="C712" s="176"/>
      <c r="D712" s="175"/>
    </row>
    <row r="713" ht="22" customHeight="1" spans="1:4">
      <c r="A713" s="178" t="s">
        <v>606</v>
      </c>
      <c r="B713" s="176">
        <v>155</v>
      </c>
      <c r="C713" s="176">
        <v>155</v>
      </c>
      <c r="D713" s="175"/>
    </row>
    <row r="714" ht="22" customHeight="1" spans="1:4">
      <c r="A714" s="178" t="s">
        <v>607</v>
      </c>
      <c r="B714" s="168">
        <f>SUM(B715:B722)</f>
        <v>2104</v>
      </c>
      <c r="C714" s="168">
        <f>SUM(C715:C722)</f>
        <v>2097</v>
      </c>
      <c r="D714" s="175"/>
    </row>
    <row r="715" ht="22" customHeight="1" spans="1:4">
      <c r="A715" s="178" t="s">
        <v>608</v>
      </c>
      <c r="B715" s="176">
        <v>4</v>
      </c>
      <c r="C715" s="176"/>
      <c r="D715" s="175"/>
    </row>
    <row r="716" ht="22" customHeight="1" spans="1:4">
      <c r="A716" s="178" t="s">
        <v>609</v>
      </c>
      <c r="B716" s="176">
        <v>1640</v>
      </c>
      <c r="C716" s="176">
        <v>1504</v>
      </c>
      <c r="D716" s="175"/>
    </row>
    <row r="717" ht="22" customHeight="1" spans="1:4">
      <c r="A717" s="178" t="s">
        <v>610</v>
      </c>
      <c r="B717" s="176"/>
      <c r="C717" s="176"/>
      <c r="D717" s="175"/>
    </row>
    <row r="718" ht="22" customHeight="1" spans="1:4">
      <c r="A718" s="178" t="s">
        <v>611</v>
      </c>
      <c r="B718" s="176">
        <v>429</v>
      </c>
      <c r="C718" s="176">
        <v>593</v>
      </c>
      <c r="D718" s="175"/>
    </row>
    <row r="719" ht="22" customHeight="1" spans="1:4">
      <c r="A719" s="178" t="s">
        <v>612</v>
      </c>
      <c r="B719" s="176"/>
      <c r="C719" s="176"/>
      <c r="D719" s="175"/>
    </row>
    <row r="720" ht="22" customHeight="1" spans="1:4">
      <c r="A720" s="178" t="s">
        <v>613</v>
      </c>
      <c r="B720" s="176"/>
      <c r="C720" s="176"/>
      <c r="D720" s="175"/>
    </row>
    <row r="721" ht="22" customHeight="1" spans="1:4">
      <c r="A721" s="178" t="s">
        <v>614</v>
      </c>
      <c r="B721" s="176"/>
      <c r="C721" s="176"/>
      <c r="D721" s="175"/>
    </row>
    <row r="722" ht="22" customHeight="1" spans="1:4">
      <c r="A722" s="178" t="s">
        <v>615</v>
      </c>
      <c r="B722" s="176">
        <v>31</v>
      </c>
      <c r="C722" s="176"/>
      <c r="D722" s="175"/>
    </row>
    <row r="723" ht="22" customHeight="1" spans="1:4">
      <c r="A723" s="178" t="s">
        <v>616</v>
      </c>
      <c r="B723" s="168">
        <f>SUM(B724:B727)</f>
        <v>2797</v>
      </c>
      <c r="C723" s="168">
        <f>SUM(C724:C727)</f>
        <v>3035</v>
      </c>
      <c r="D723" s="175"/>
    </row>
    <row r="724" ht="22" customHeight="1" spans="1:4">
      <c r="A724" s="178" t="s">
        <v>617</v>
      </c>
      <c r="B724" s="176">
        <v>106</v>
      </c>
      <c r="C724" s="176"/>
      <c r="D724" s="175"/>
    </row>
    <row r="725" ht="22" customHeight="1" spans="1:4">
      <c r="A725" s="178" t="s">
        <v>618</v>
      </c>
      <c r="B725" s="176">
        <v>2416</v>
      </c>
      <c r="C725" s="176">
        <v>3035</v>
      </c>
      <c r="D725" s="175"/>
    </row>
    <row r="726" ht="22" customHeight="1" spans="1:4">
      <c r="A726" s="178" t="s">
        <v>619</v>
      </c>
      <c r="B726" s="176">
        <v>3</v>
      </c>
      <c r="C726" s="176"/>
      <c r="D726" s="175"/>
    </row>
    <row r="727" ht="22" customHeight="1" spans="1:4">
      <c r="A727" s="178" t="s">
        <v>620</v>
      </c>
      <c r="B727" s="176">
        <v>272</v>
      </c>
      <c r="C727" s="176"/>
      <c r="D727" s="175"/>
    </row>
    <row r="728" ht="22" customHeight="1" spans="1:4">
      <c r="A728" s="178" t="s">
        <v>621</v>
      </c>
      <c r="B728" s="168">
        <f>SUM(B729:B734)</f>
        <v>1283</v>
      </c>
      <c r="C728" s="168">
        <f>SUM(C729:C734)</f>
        <v>1285</v>
      </c>
      <c r="D728" s="163"/>
    </row>
    <row r="729" ht="22" customHeight="1" spans="1:4">
      <c r="A729" s="178" t="s">
        <v>622</v>
      </c>
      <c r="B729" s="164">
        <v>3</v>
      </c>
      <c r="C729" s="164"/>
      <c r="D729" s="163"/>
    </row>
    <row r="730" ht="22" customHeight="1" spans="1:4">
      <c r="A730" s="178" t="s">
        <v>623</v>
      </c>
      <c r="B730" s="164"/>
      <c r="C730" s="164"/>
      <c r="D730" s="163"/>
    </row>
    <row r="731" ht="22" customHeight="1" spans="1:4">
      <c r="A731" s="178" t="s">
        <v>624</v>
      </c>
      <c r="B731" s="164"/>
      <c r="C731" s="164"/>
      <c r="D731" s="163"/>
    </row>
    <row r="732" ht="22" customHeight="1" spans="1:4">
      <c r="A732" s="178" t="s">
        <v>625</v>
      </c>
      <c r="B732" s="164"/>
      <c r="C732" s="164"/>
      <c r="D732" s="163"/>
    </row>
    <row r="733" ht="22" customHeight="1" spans="1:4">
      <c r="A733" s="178" t="s">
        <v>626</v>
      </c>
      <c r="B733" s="164">
        <v>1280</v>
      </c>
      <c r="C733" s="164">
        <v>1285</v>
      </c>
      <c r="D733" s="163"/>
    </row>
    <row r="734" ht="22" customHeight="1" spans="1:4">
      <c r="A734" s="178" t="s">
        <v>627</v>
      </c>
      <c r="B734" s="164"/>
      <c r="C734" s="164"/>
      <c r="D734" s="163"/>
    </row>
    <row r="735" ht="22" customHeight="1" spans="1:4">
      <c r="A735" s="178" t="s">
        <v>628</v>
      </c>
      <c r="B735" s="168">
        <f>SUM(B736:B740)</f>
        <v>61</v>
      </c>
      <c r="C735" s="168">
        <f>SUM(C736:C740)</f>
        <v>0</v>
      </c>
      <c r="D735" s="163"/>
    </row>
    <row r="736" ht="22" customHeight="1" spans="1:4">
      <c r="A736" s="178" t="s">
        <v>629</v>
      </c>
      <c r="B736" s="164"/>
      <c r="C736" s="164"/>
      <c r="D736" s="163"/>
    </row>
    <row r="737" ht="22" customHeight="1" spans="1:4">
      <c r="A737" s="178" t="s">
        <v>630</v>
      </c>
      <c r="B737" s="164"/>
      <c r="C737" s="164"/>
      <c r="D737" s="163"/>
    </row>
    <row r="738" ht="22" customHeight="1" spans="1:4">
      <c r="A738" s="178" t="s">
        <v>631</v>
      </c>
      <c r="B738" s="164"/>
      <c r="C738" s="164"/>
      <c r="D738" s="163"/>
    </row>
    <row r="739" ht="22" customHeight="1" spans="1:4">
      <c r="A739" s="178" t="s">
        <v>632</v>
      </c>
      <c r="B739" s="164">
        <v>61</v>
      </c>
      <c r="C739" s="164"/>
      <c r="D739" s="163"/>
    </row>
    <row r="740" ht="22" customHeight="1" spans="1:4">
      <c r="A740" s="178" t="s">
        <v>633</v>
      </c>
      <c r="B740" s="164"/>
      <c r="C740" s="164"/>
      <c r="D740" s="163"/>
    </row>
    <row r="741" ht="22" customHeight="1" spans="1:4">
      <c r="A741" s="178" t="s">
        <v>634</v>
      </c>
      <c r="B741" s="168">
        <f>SUM(B742:B743)</f>
        <v>0</v>
      </c>
      <c r="C741" s="168">
        <f>SUM(C742:C743)</f>
        <v>0</v>
      </c>
      <c r="D741" s="163"/>
    </row>
    <row r="742" ht="22" customHeight="1" spans="1:4">
      <c r="A742" s="178" t="s">
        <v>635</v>
      </c>
      <c r="B742" s="164"/>
      <c r="C742" s="164"/>
      <c r="D742" s="163"/>
    </row>
    <row r="743" ht="22" customHeight="1" spans="1:4">
      <c r="A743" s="178" t="s">
        <v>636</v>
      </c>
      <c r="B743" s="164"/>
      <c r="C743" s="164"/>
      <c r="D743" s="163"/>
    </row>
    <row r="744" ht="22" customHeight="1" spans="1:4">
      <c r="A744" s="178" t="s">
        <v>637</v>
      </c>
      <c r="B744" s="168">
        <f>SUM(B745:B746)</f>
        <v>0</v>
      </c>
      <c r="C744" s="168">
        <f>SUM(C745:C746)</f>
        <v>0</v>
      </c>
      <c r="D744" s="163"/>
    </row>
    <row r="745" ht="22" customHeight="1" spans="1:4">
      <c r="A745" s="178" t="s">
        <v>638</v>
      </c>
      <c r="B745" s="164"/>
      <c r="C745" s="164"/>
      <c r="D745" s="163"/>
    </row>
    <row r="746" ht="22" customHeight="1" spans="1:4">
      <c r="A746" s="178" t="s">
        <v>639</v>
      </c>
      <c r="B746" s="164"/>
      <c r="C746" s="164"/>
      <c r="D746" s="163"/>
    </row>
    <row r="747" ht="22" customHeight="1" spans="1:4">
      <c r="A747" s="178" t="s">
        <v>640</v>
      </c>
      <c r="B747" s="164"/>
      <c r="C747" s="164"/>
      <c r="D747" s="163"/>
    </row>
    <row r="748" ht="22" customHeight="1" spans="1:4">
      <c r="A748" s="178" t="s">
        <v>641</v>
      </c>
      <c r="B748" s="164"/>
      <c r="C748" s="164"/>
      <c r="D748" s="163"/>
    </row>
    <row r="749" ht="22" customHeight="1" spans="1:4">
      <c r="A749" s="178" t="s">
        <v>642</v>
      </c>
      <c r="B749" s="168">
        <f>SUM(B750:B754)</f>
        <v>118</v>
      </c>
      <c r="C749" s="168">
        <f>SUM(C750:C754)</f>
        <v>60</v>
      </c>
      <c r="D749" s="163"/>
    </row>
    <row r="750" ht="22" customHeight="1" spans="1:4">
      <c r="A750" s="178" t="s">
        <v>643</v>
      </c>
      <c r="B750" s="164">
        <v>86</v>
      </c>
      <c r="C750" s="164"/>
      <c r="D750" s="163"/>
    </row>
    <row r="751" ht="22" customHeight="1" spans="1:4">
      <c r="A751" s="178" t="s">
        <v>644</v>
      </c>
      <c r="B751" s="164"/>
      <c r="C751" s="164"/>
      <c r="D751" s="163"/>
    </row>
    <row r="752" ht="22" customHeight="1" spans="1:4">
      <c r="A752" s="178" t="s">
        <v>645</v>
      </c>
      <c r="B752" s="164"/>
      <c r="C752" s="164"/>
      <c r="D752" s="163"/>
    </row>
    <row r="753" ht="22" customHeight="1" spans="1:4">
      <c r="A753" s="178" t="s">
        <v>646</v>
      </c>
      <c r="B753" s="164"/>
      <c r="C753" s="164"/>
      <c r="D753" s="163"/>
    </row>
    <row r="754" ht="22" customHeight="1" spans="1:4">
      <c r="A754" s="178" t="s">
        <v>647</v>
      </c>
      <c r="B754" s="164">
        <v>32</v>
      </c>
      <c r="C754" s="164">
        <v>60</v>
      </c>
      <c r="D754" s="163"/>
    </row>
    <row r="755" ht="22" customHeight="1" spans="1:4">
      <c r="A755" s="178" t="s">
        <v>648</v>
      </c>
      <c r="B755" s="164">
        <v>610</v>
      </c>
      <c r="C755" s="164">
        <v>610</v>
      </c>
      <c r="D755" s="163"/>
    </row>
    <row r="756" ht="22" customHeight="1" spans="1:4">
      <c r="A756" s="178" t="s">
        <v>649</v>
      </c>
      <c r="B756" s="164"/>
      <c r="C756" s="164"/>
      <c r="D756" s="163"/>
    </row>
    <row r="757" ht="22" customHeight="1" spans="1:4">
      <c r="A757" s="178" t="s">
        <v>650</v>
      </c>
      <c r="B757" s="168">
        <f>SUM(B758:B771)</f>
        <v>0</v>
      </c>
      <c r="C757" s="168">
        <f>SUM(C758:C771)</f>
        <v>0</v>
      </c>
      <c r="D757" s="163"/>
    </row>
    <row r="758" ht="22" customHeight="1" spans="1:4">
      <c r="A758" s="178" t="s">
        <v>93</v>
      </c>
      <c r="B758" s="164"/>
      <c r="C758" s="164"/>
      <c r="D758" s="163"/>
    </row>
    <row r="759" ht="22" customHeight="1" spans="1:4">
      <c r="A759" s="178" t="s">
        <v>94</v>
      </c>
      <c r="B759" s="164"/>
      <c r="C759" s="164"/>
      <c r="D759" s="163"/>
    </row>
    <row r="760" ht="22" customHeight="1" spans="1:4">
      <c r="A760" s="178" t="s">
        <v>95</v>
      </c>
      <c r="B760" s="164"/>
      <c r="C760" s="164"/>
      <c r="D760" s="163"/>
    </row>
    <row r="761" ht="22" customHeight="1" spans="1:4">
      <c r="A761" s="178" t="s">
        <v>651</v>
      </c>
      <c r="B761" s="164"/>
      <c r="C761" s="164"/>
      <c r="D761" s="163"/>
    </row>
    <row r="762" ht="22" customHeight="1" spans="1:4">
      <c r="A762" s="178" t="s">
        <v>652</v>
      </c>
      <c r="B762" s="164"/>
      <c r="C762" s="164"/>
      <c r="D762" s="163"/>
    </row>
    <row r="763" ht="22" customHeight="1" spans="1:4">
      <c r="A763" s="178" t="s">
        <v>653</v>
      </c>
      <c r="B763" s="164"/>
      <c r="C763" s="164"/>
      <c r="D763" s="163"/>
    </row>
    <row r="764" ht="22" customHeight="1" spans="1:4">
      <c r="A764" s="178" t="s">
        <v>654</v>
      </c>
      <c r="B764" s="164"/>
      <c r="C764" s="164"/>
      <c r="D764" s="163"/>
    </row>
    <row r="765" ht="22" customHeight="1" spans="1:4">
      <c r="A765" s="178" t="s">
        <v>655</v>
      </c>
      <c r="B765" s="164"/>
      <c r="C765" s="164"/>
      <c r="D765" s="163"/>
    </row>
    <row r="766" ht="22" customHeight="1" spans="1:4">
      <c r="A766" s="178" t="s">
        <v>656</v>
      </c>
      <c r="B766" s="164"/>
      <c r="C766" s="164"/>
      <c r="D766" s="163"/>
    </row>
    <row r="767" ht="22" customHeight="1" spans="1:4">
      <c r="A767" s="178" t="s">
        <v>657</v>
      </c>
      <c r="B767" s="164"/>
      <c r="C767" s="164"/>
      <c r="D767" s="163"/>
    </row>
    <row r="768" ht="22" customHeight="1" spans="1:4">
      <c r="A768" s="178" t="s">
        <v>134</v>
      </c>
      <c r="B768" s="164"/>
      <c r="C768" s="164"/>
      <c r="D768" s="163"/>
    </row>
    <row r="769" ht="22" customHeight="1" spans="1:4">
      <c r="A769" s="178" t="s">
        <v>658</v>
      </c>
      <c r="B769" s="164"/>
      <c r="C769" s="164"/>
      <c r="D769" s="163"/>
    </row>
    <row r="770" ht="22" customHeight="1" spans="1:4">
      <c r="A770" s="178" t="s">
        <v>102</v>
      </c>
      <c r="B770" s="164"/>
      <c r="C770" s="164"/>
      <c r="D770" s="163"/>
    </row>
    <row r="771" ht="22" customHeight="1" spans="1:4">
      <c r="A771" s="178" t="s">
        <v>659</v>
      </c>
      <c r="B771" s="164"/>
      <c r="C771" s="164"/>
      <c r="D771" s="163"/>
    </row>
    <row r="772" ht="22" customHeight="1" spans="1:4">
      <c r="A772" s="178" t="s">
        <v>660</v>
      </c>
      <c r="B772" s="164">
        <v>131</v>
      </c>
      <c r="C772" s="164"/>
      <c r="D772" s="163"/>
    </row>
    <row r="773" ht="22" customHeight="1" spans="1:4">
      <c r="A773" s="178" t="s">
        <v>661</v>
      </c>
      <c r="B773" s="164">
        <f>SUM(B774,B785,B786,B789,B790,B791)</f>
        <v>7384</v>
      </c>
      <c r="C773" s="164">
        <f>SUM(C774,C785,C786,C789,C790,C791)</f>
        <v>6521</v>
      </c>
      <c r="D773" s="163"/>
    </row>
    <row r="774" ht="22" customHeight="1" spans="1:4">
      <c r="A774" s="178" t="s">
        <v>662</v>
      </c>
      <c r="B774" s="168">
        <f>SUM(B775:B784)</f>
        <v>2514</v>
      </c>
      <c r="C774" s="168">
        <f>SUM(C775:C784)</f>
        <v>1731</v>
      </c>
      <c r="D774" s="163"/>
    </row>
    <row r="775" ht="22" customHeight="1" spans="1:4">
      <c r="A775" s="178" t="s">
        <v>93</v>
      </c>
      <c r="B775" s="164">
        <v>625</v>
      </c>
      <c r="C775" s="164">
        <v>659</v>
      </c>
      <c r="D775" s="163"/>
    </row>
    <row r="776" ht="22" customHeight="1" spans="1:4">
      <c r="A776" s="178" t="s">
        <v>94</v>
      </c>
      <c r="B776" s="164"/>
      <c r="C776" s="164"/>
      <c r="D776" s="163"/>
    </row>
    <row r="777" ht="22" customHeight="1" spans="1:4">
      <c r="A777" s="178" t="s">
        <v>95</v>
      </c>
      <c r="B777" s="164"/>
      <c r="C777" s="164"/>
      <c r="D777" s="163"/>
    </row>
    <row r="778" ht="22" customHeight="1" spans="1:4">
      <c r="A778" s="178" t="s">
        <v>663</v>
      </c>
      <c r="B778" s="164">
        <v>1040</v>
      </c>
      <c r="C778" s="164">
        <v>847</v>
      </c>
      <c r="D778" s="163"/>
    </row>
    <row r="779" ht="22" customHeight="1" spans="1:4">
      <c r="A779" s="178" t="s">
        <v>664</v>
      </c>
      <c r="B779" s="164"/>
      <c r="C779" s="164"/>
      <c r="D779" s="163"/>
    </row>
    <row r="780" ht="22" customHeight="1" spans="1:4">
      <c r="A780" s="178" t="s">
        <v>665</v>
      </c>
      <c r="B780" s="164"/>
      <c r="C780" s="164"/>
      <c r="D780" s="163"/>
    </row>
    <row r="781" ht="22" customHeight="1" spans="1:4">
      <c r="A781" s="178" t="s">
        <v>666</v>
      </c>
      <c r="B781" s="164">
        <v>364</v>
      </c>
      <c r="C781" s="164">
        <v>225</v>
      </c>
      <c r="D781" s="163"/>
    </row>
    <row r="782" ht="22" customHeight="1" spans="1:4">
      <c r="A782" s="178" t="s">
        <v>667</v>
      </c>
      <c r="B782" s="164"/>
      <c r="C782" s="164"/>
      <c r="D782" s="163"/>
    </row>
    <row r="783" ht="22" customHeight="1" spans="1:4">
      <c r="A783" s="178" t="s">
        <v>668</v>
      </c>
      <c r="B783" s="164"/>
      <c r="C783" s="164"/>
      <c r="D783" s="163"/>
    </row>
    <row r="784" ht="22" customHeight="1" spans="1:4">
      <c r="A784" s="178" t="s">
        <v>669</v>
      </c>
      <c r="B784" s="164">
        <v>485</v>
      </c>
      <c r="C784" s="164"/>
      <c r="D784" s="163"/>
    </row>
    <row r="785" ht="22" customHeight="1" spans="1:4">
      <c r="A785" s="178" t="s">
        <v>670</v>
      </c>
      <c r="B785" s="164">
        <v>154</v>
      </c>
      <c r="C785" s="164"/>
      <c r="D785" s="163"/>
    </row>
    <row r="786" ht="22" customHeight="1" spans="1:4">
      <c r="A786" s="178" t="s">
        <v>671</v>
      </c>
      <c r="B786" s="168">
        <f>SUM(B787:B788)</f>
        <v>3613</v>
      </c>
      <c r="C786" s="168">
        <f>SUM(C787:C788)</f>
        <v>2716</v>
      </c>
      <c r="D786" s="163"/>
    </row>
    <row r="787" ht="22" customHeight="1" spans="1:4">
      <c r="A787" s="178" t="s">
        <v>672</v>
      </c>
      <c r="B787" s="164">
        <v>3494</v>
      </c>
      <c r="C787" s="164">
        <v>2716</v>
      </c>
      <c r="D787" s="163"/>
    </row>
    <row r="788" ht="22" customHeight="1" spans="1:4">
      <c r="A788" s="178" t="s">
        <v>673</v>
      </c>
      <c r="B788" s="164">
        <v>119</v>
      </c>
      <c r="C788" s="164"/>
      <c r="D788" s="163"/>
    </row>
    <row r="789" ht="22" customHeight="1" spans="1:4">
      <c r="A789" s="178" t="s">
        <v>674</v>
      </c>
      <c r="B789" s="164">
        <v>526</v>
      </c>
      <c r="C789" s="164">
        <v>1389</v>
      </c>
      <c r="D789" s="163"/>
    </row>
    <row r="790" ht="22" customHeight="1" spans="1:4">
      <c r="A790" s="178" t="s">
        <v>675</v>
      </c>
      <c r="B790" s="164">
        <v>25</v>
      </c>
      <c r="C790" s="164">
        <v>135</v>
      </c>
      <c r="D790" s="163"/>
    </row>
    <row r="791" ht="22" customHeight="1" spans="1:4">
      <c r="A791" s="178" t="s">
        <v>676</v>
      </c>
      <c r="B791" s="164">
        <v>552</v>
      </c>
      <c r="C791" s="164">
        <v>550</v>
      </c>
      <c r="D791" s="163"/>
    </row>
    <row r="792" ht="22" customHeight="1" spans="1:4">
      <c r="A792" s="178" t="s">
        <v>677</v>
      </c>
      <c r="B792" s="164">
        <f>SUM(B793,B819,B844,B872,B883,B890,B897,B900)</f>
        <v>54972</v>
      </c>
      <c r="C792" s="164">
        <f>SUM(C793,C819,C844,C872,C883,C890,C897,C900)</f>
        <v>50560</v>
      </c>
      <c r="D792" s="163"/>
    </row>
    <row r="793" ht="22" customHeight="1" spans="1:4">
      <c r="A793" s="178" t="s">
        <v>678</v>
      </c>
      <c r="B793" s="168">
        <f>SUM(B794:B818)</f>
        <v>13061</v>
      </c>
      <c r="C793" s="168">
        <f>SUM(C794:C818)</f>
        <v>15005</v>
      </c>
      <c r="D793" s="163"/>
    </row>
    <row r="794" ht="22" customHeight="1" spans="1:4">
      <c r="A794" s="178" t="s">
        <v>93</v>
      </c>
      <c r="B794" s="164">
        <v>3444</v>
      </c>
      <c r="C794" s="164">
        <v>3327</v>
      </c>
      <c r="D794" s="163"/>
    </row>
    <row r="795" ht="22" customHeight="1" spans="1:4">
      <c r="A795" s="178" t="s">
        <v>94</v>
      </c>
      <c r="B795" s="164"/>
      <c r="C795" s="164"/>
      <c r="D795" s="163"/>
    </row>
    <row r="796" ht="22" customHeight="1" spans="1:4">
      <c r="A796" s="178" t="s">
        <v>95</v>
      </c>
      <c r="B796" s="164"/>
      <c r="C796" s="164"/>
      <c r="D796" s="163"/>
    </row>
    <row r="797" ht="22" customHeight="1" spans="1:4">
      <c r="A797" s="178" t="s">
        <v>102</v>
      </c>
      <c r="B797" s="164">
        <v>185</v>
      </c>
      <c r="C797" s="164">
        <v>191</v>
      </c>
      <c r="D797" s="163"/>
    </row>
    <row r="798" ht="22" customHeight="1" spans="1:4">
      <c r="A798" s="178" t="s">
        <v>679</v>
      </c>
      <c r="B798" s="164"/>
      <c r="C798" s="164"/>
      <c r="D798" s="163"/>
    </row>
    <row r="799" ht="22" customHeight="1" spans="1:4">
      <c r="A799" s="178" t="s">
        <v>680</v>
      </c>
      <c r="B799" s="164">
        <v>12</v>
      </c>
      <c r="C799" s="164"/>
      <c r="D799" s="163"/>
    </row>
    <row r="800" ht="22" customHeight="1" spans="1:4">
      <c r="A800" s="178" t="s">
        <v>681</v>
      </c>
      <c r="B800" s="164">
        <v>385</v>
      </c>
      <c r="C800" s="164">
        <v>356</v>
      </c>
      <c r="D800" s="163"/>
    </row>
    <row r="801" ht="22" customHeight="1" spans="1:4">
      <c r="A801" s="178" t="s">
        <v>682</v>
      </c>
      <c r="B801" s="164">
        <v>130</v>
      </c>
      <c r="C801" s="164">
        <v>120</v>
      </c>
      <c r="D801" s="163"/>
    </row>
    <row r="802" ht="22" customHeight="1" spans="1:4">
      <c r="A802" s="178" t="s">
        <v>683</v>
      </c>
      <c r="B802" s="164">
        <v>10</v>
      </c>
      <c r="C802" s="164"/>
      <c r="D802" s="163"/>
    </row>
    <row r="803" ht="22" customHeight="1" spans="1:4">
      <c r="A803" s="178" t="s">
        <v>684</v>
      </c>
      <c r="B803" s="164"/>
      <c r="C803" s="164"/>
      <c r="D803" s="163"/>
    </row>
    <row r="804" ht="22" customHeight="1" spans="1:4">
      <c r="A804" s="178" t="s">
        <v>685</v>
      </c>
      <c r="B804" s="164">
        <v>4</v>
      </c>
      <c r="C804" s="164"/>
      <c r="D804" s="163"/>
    </row>
    <row r="805" ht="22" customHeight="1" spans="1:4">
      <c r="A805" s="178" t="s">
        <v>686</v>
      </c>
      <c r="B805" s="164"/>
      <c r="C805" s="164"/>
      <c r="D805" s="163"/>
    </row>
    <row r="806" ht="22" customHeight="1" spans="1:4">
      <c r="A806" s="178" t="s">
        <v>687</v>
      </c>
      <c r="B806" s="164">
        <v>33</v>
      </c>
      <c r="C806" s="164"/>
      <c r="D806" s="163"/>
    </row>
    <row r="807" ht="22" customHeight="1" spans="1:4">
      <c r="A807" s="178" t="s">
        <v>688</v>
      </c>
      <c r="B807" s="164"/>
      <c r="C807" s="164"/>
      <c r="D807" s="163"/>
    </row>
    <row r="808" ht="22" customHeight="1" spans="1:4">
      <c r="A808" s="178" t="s">
        <v>689</v>
      </c>
      <c r="B808" s="164"/>
      <c r="C808" s="164"/>
      <c r="D808" s="163"/>
    </row>
    <row r="809" ht="22" customHeight="1" spans="1:4">
      <c r="A809" s="178" t="s">
        <v>690</v>
      </c>
      <c r="B809" s="164">
        <v>1772</v>
      </c>
      <c r="C809" s="164">
        <v>1669</v>
      </c>
      <c r="D809" s="163"/>
    </row>
    <row r="810" ht="22" customHeight="1" spans="1:4">
      <c r="A810" s="178" t="s">
        <v>691</v>
      </c>
      <c r="B810" s="164">
        <v>214</v>
      </c>
      <c r="C810" s="164">
        <v>200</v>
      </c>
      <c r="D810" s="163"/>
    </row>
    <row r="811" ht="22" customHeight="1" spans="1:4">
      <c r="A811" s="178" t="s">
        <v>692</v>
      </c>
      <c r="B811" s="164"/>
      <c r="C811" s="164"/>
      <c r="D811" s="163"/>
    </row>
    <row r="812" ht="22" customHeight="1" spans="1:4">
      <c r="A812" s="178" t="s">
        <v>693</v>
      </c>
      <c r="B812" s="164">
        <v>889</v>
      </c>
      <c r="C812" s="164">
        <v>550</v>
      </c>
      <c r="D812" s="163"/>
    </row>
    <row r="813" ht="22" customHeight="1" spans="1:4">
      <c r="A813" s="178" t="s">
        <v>694</v>
      </c>
      <c r="B813" s="164">
        <v>337</v>
      </c>
      <c r="C813" s="164">
        <v>351</v>
      </c>
      <c r="D813" s="163"/>
    </row>
    <row r="814" ht="22" customHeight="1" spans="1:4">
      <c r="A814" s="178" t="s">
        <v>695</v>
      </c>
      <c r="B814" s="164">
        <v>78</v>
      </c>
      <c r="C814" s="164">
        <v>60</v>
      </c>
      <c r="D814" s="163"/>
    </row>
    <row r="815" ht="22" customHeight="1" spans="1:4">
      <c r="A815" s="178" t="s">
        <v>696</v>
      </c>
      <c r="B815" s="164"/>
      <c r="C815" s="164"/>
      <c r="D815" s="163"/>
    </row>
    <row r="816" ht="22" customHeight="1" spans="1:4">
      <c r="A816" s="178" t="s">
        <v>697</v>
      </c>
      <c r="B816" s="164"/>
      <c r="C816" s="164"/>
      <c r="D816" s="163"/>
    </row>
    <row r="817" ht="22" customHeight="1" spans="1:4">
      <c r="A817" s="178" t="s">
        <v>698</v>
      </c>
      <c r="B817" s="164">
        <v>2547</v>
      </c>
      <c r="C817" s="164">
        <v>2925</v>
      </c>
      <c r="D817" s="163"/>
    </row>
    <row r="818" ht="22" customHeight="1" spans="1:4">
      <c r="A818" s="178" t="s">
        <v>699</v>
      </c>
      <c r="B818" s="164">
        <v>3021</v>
      </c>
      <c r="C818" s="164">
        <v>5256</v>
      </c>
      <c r="D818" s="163"/>
    </row>
    <row r="819" ht="22" customHeight="1" spans="1:4">
      <c r="A819" s="178" t="s">
        <v>700</v>
      </c>
      <c r="B819" s="168">
        <f>SUM(B820:B843)</f>
        <v>11528</v>
      </c>
      <c r="C819" s="168">
        <f>SUM(C820:C843)</f>
        <v>11564</v>
      </c>
      <c r="D819" s="163"/>
    </row>
    <row r="820" ht="22" customHeight="1" spans="1:4">
      <c r="A820" s="178" t="s">
        <v>93</v>
      </c>
      <c r="B820" s="164">
        <v>2360</v>
      </c>
      <c r="C820" s="164">
        <v>220</v>
      </c>
      <c r="D820" s="163"/>
    </row>
    <row r="821" ht="22" customHeight="1" spans="1:4">
      <c r="A821" s="178" t="s">
        <v>94</v>
      </c>
      <c r="B821" s="164"/>
      <c r="C821" s="164"/>
      <c r="D821" s="163"/>
    </row>
    <row r="822" ht="22" customHeight="1" spans="1:4">
      <c r="A822" s="178" t="s">
        <v>95</v>
      </c>
      <c r="B822" s="164"/>
      <c r="C822" s="164"/>
      <c r="D822" s="163"/>
    </row>
    <row r="823" ht="22" customHeight="1" spans="1:4">
      <c r="A823" s="178" t="s">
        <v>701</v>
      </c>
      <c r="B823" s="164">
        <v>1296</v>
      </c>
      <c r="C823" s="164">
        <v>5571</v>
      </c>
      <c r="D823" s="163"/>
    </row>
    <row r="824" ht="22" customHeight="1" spans="1:4">
      <c r="A824" s="178" t="s">
        <v>702</v>
      </c>
      <c r="B824" s="164">
        <v>635</v>
      </c>
      <c r="C824" s="164"/>
      <c r="D824" s="163"/>
    </row>
    <row r="825" ht="22" customHeight="1" spans="1:4">
      <c r="A825" s="178" t="s">
        <v>703</v>
      </c>
      <c r="B825" s="164"/>
      <c r="C825" s="164"/>
      <c r="D825" s="163"/>
    </row>
    <row r="826" ht="22" customHeight="1" spans="1:4">
      <c r="A826" s="178" t="s">
        <v>704</v>
      </c>
      <c r="B826" s="164">
        <v>1200</v>
      </c>
      <c r="C826" s="164">
        <v>1019</v>
      </c>
      <c r="D826" s="163"/>
    </row>
    <row r="827" ht="22" customHeight="1" spans="1:4">
      <c r="A827" s="178" t="s">
        <v>705</v>
      </c>
      <c r="B827" s="164">
        <v>1806</v>
      </c>
      <c r="C827" s="164">
        <v>1420</v>
      </c>
      <c r="D827" s="163"/>
    </row>
    <row r="828" ht="22" customHeight="1" spans="1:4">
      <c r="A828" s="178" t="s">
        <v>706</v>
      </c>
      <c r="B828" s="164">
        <v>37</v>
      </c>
      <c r="C828" s="164"/>
      <c r="D828" s="163"/>
    </row>
    <row r="829" ht="22" customHeight="1" spans="1:4">
      <c r="A829" s="178" t="s">
        <v>707</v>
      </c>
      <c r="B829" s="164"/>
      <c r="C829" s="164"/>
      <c r="D829" s="163"/>
    </row>
    <row r="830" ht="22" customHeight="1" spans="1:4">
      <c r="A830" s="178" t="s">
        <v>708</v>
      </c>
      <c r="B830" s="164"/>
      <c r="C830" s="164"/>
      <c r="D830" s="163"/>
    </row>
    <row r="831" ht="22" customHeight="1" spans="1:4">
      <c r="A831" s="178" t="s">
        <v>709</v>
      </c>
      <c r="B831" s="164">
        <v>702</v>
      </c>
      <c r="C831" s="164"/>
      <c r="D831" s="163"/>
    </row>
    <row r="832" ht="22" customHeight="1" spans="1:4">
      <c r="A832" s="178" t="s">
        <v>710</v>
      </c>
      <c r="B832" s="164"/>
      <c r="C832" s="164"/>
      <c r="D832" s="163"/>
    </row>
    <row r="833" ht="22" customHeight="1" spans="1:4">
      <c r="A833" s="178" t="s">
        <v>711</v>
      </c>
      <c r="B833" s="164"/>
      <c r="C833" s="164"/>
      <c r="D833" s="163"/>
    </row>
    <row r="834" ht="22" customHeight="1" spans="1:4">
      <c r="A834" s="178" t="s">
        <v>712</v>
      </c>
      <c r="B834" s="164"/>
      <c r="C834" s="164"/>
      <c r="D834" s="163"/>
    </row>
    <row r="835" ht="22" customHeight="1" spans="1:4">
      <c r="A835" s="178" t="s">
        <v>713</v>
      </c>
      <c r="B835" s="164"/>
      <c r="C835" s="164"/>
      <c r="D835" s="163"/>
    </row>
    <row r="836" ht="22" customHeight="1" spans="1:4">
      <c r="A836" s="178" t="s">
        <v>714</v>
      </c>
      <c r="B836" s="164">
        <v>30</v>
      </c>
      <c r="C836" s="164"/>
      <c r="D836" s="163"/>
    </row>
    <row r="837" ht="22" customHeight="1" spans="1:4">
      <c r="A837" s="178" t="s">
        <v>715</v>
      </c>
      <c r="B837" s="164"/>
      <c r="C837" s="164"/>
      <c r="D837" s="163"/>
    </row>
    <row r="838" ht="22" customHeight="1" spans="1:4">
      <c r="A838" s="178" t="s">
        <v>716</v>
      </c>
      <c r="B838" s="164"/>
      <c r="C838" s="164"/>
      <c r="D838" s="163"/>
    </row>
    <row r="839" ht="22" customHeight="1" spans="1:4">
      <c r="A839" s="178" t="s">
        <v>717</v>
      </c>
      <c r="B839" s="164">
        <v>270</v>
      </c>
      <c r="C839" s="164">
        <v>100</v>
      </c>
      <c r="D839" s="163"/>
    </row>
    <row r="840" ht="22" customHeight="1" spans="1:4">
      <c r="A840" s="178" t="s">
        <v>718</v>
      </c>
      <c r="B840" s="164">
        <v>281</v>
      </c>
      <c r="C840" s="164"/>
      <c r="D840" s="163"/>
    </row>
    <row r="841" ht="22" customHeight="1" spans="1:4">
      <c r="A841" s="178" t="s">
        <v>719</v>
      </c>
      <c r="B841" s="164"/>
      <c r="C841" s="164"/>
      <c r="D841" s="163"/>
    </row>
    <row r="842" ht="22" customHeight="1" spans="1:4">
      <c r="A842" s="178" t="s">
        <v>685</v>
      </c>
      <c r="B842" s="164"/>
      <c r="C842" s="164"/>
      <c r="D842" s="163"/>
    </row>
    <row r="843" ht="22" customHeight="1" spans="1:4">
      <c r="A843" s="178" t="s">
        <v>720</v>
      </c>
      <c r="B843" s="164">
        <v>2911</v>
      </c>
      <c r="C843" s="164">
        <v>3234</v>
      </c>
      <c r="D843" s="163"/>
    </row>
    <row r="844" ht="22" customHeight="1" spans="1:4">
      <c r="A844" s="178" t="s">
        <v>721</v>
      </c>
      <c r="B844" s="168">
        <f>SUM(B845:B871)</f>
        <v>3578</v>
      </c>
      <c r="C844" s="168">
        <f>SUM(C845:C871)</f>
        <v>3518</v>
      </c>
      <c r="D844" s="163"/>
    </row>
    <row r="845" ht="22" customHeight="1" spans="1:4">
      <c r="A845" s="178" t="s">
        <v>93</v>
      </c>
      <c r="B845" s="164">
        <v>170</v>
      </c>
      <c r="C845" s="164"/>
      <c r="D845" s="163"/>
    </row>
    <row r="846" ht="22" customHeight="1" spans="1:4">
      <c r="A846" s="178" t="s">
        <v>94</v>
      </c>
      <c r="B846" s="164"/>
      <c r="C846" s="164"/>
      <c r="D846" s="163"/>
    </row>
    <row r="847" ht="22" customHeight="1" spans="1:4">
      <c r="A847" s="178" t="s">
        <v>95</v>
      </c>
      <c r="B847" s="164"/>
      <c r="C847" s="164"/>
      <c r="D847" s="163"/>
    </row>
    <row r="848" ht="22" customHeight="1" spans="1:4">
      <c r="A848" s="178" t="s">
        <v>722</v>
      </c>
      <c r="B848" s="164"/>
      <c r="C848" s="164"/>
      <c r="D848" s="163"/>
    </row>
    <row r="849" ht="22" customHeight="1" spans="1:4">
      <c r="A849" s="178" t="s">
        <v>723</v>
      </c>
      <c r="B849" s="164">
        <v>898</v>
      </c>
      <c r="C849" s="164">
        <v>960</v>
      </c>
      <c r="D849" s="163"/>
    </row>
    <row r="850" ht="22" customHeight="1" spans="1:4">
      <c r="A850" s="178" t="s">
        <v>724</v>
      </c>
      <c r="B850" s="164">
        <v>428</v>
      </c>
      <c r="C850" s="164">
        <v>550</v>
      </c>
      <c r="D850" s="163"/>
    </row>
    <row r="851" ht="22" customHeight="1" spans="1:4">
      <c r="A851" s="178" t="s">
        <v>725</v>
      </c>
      <c r="B851" s="164"/>
      <c r="C851" s="164"/>
      <c r="D851" s="163"/>
    </row>
    <row r="852" ht="22" customHeight="1" spans="1:4">
      <c r="A852" s="178" t="s">
        <v>726</v>
      </c>
      <c r="B852" s="164"/>
      <c r="C852" s="164"/>
      <c r="D852" s="163"/>
    </row>
    <row r="853" ht="22" customHeight="1" spans="1:4">
      <c r="A853" s="178" t="s">
        <v>727</v>
      </c>
      <c r="B853" s="164"/>
      <c r="C853" s="164"/>
      <c r="D853" s="163"/>
    </row>
    <row r="854" ht="22" customHeight="1" spans="1:4">
      <c r="A854" s="178" t="s">
        <v>728</v>
      </c>
      <c r="B854" s="164"/>
      <c r="C854" s="164"/>
      <c r="D854" s="163"/>
    </row>
    <row r="855" ht="22" customHeight="1" spans="1:4">
      <c r="A855" s="178" t="s">
        <v>729</v>
      </c>
      <c r="B855" s="164"/>
      <c r="C855" s="164"/>
      <c r="D855" s="163"/>
    </row>
    <row r="856" ht="22" customHeight="1" spans="1:4">
      <c r="A856" s="178" t="s">
        <v>730</v>
      </c>
      <c r="B856" s="164">
        <v>16</v>
      </c>
      <c r="C856" s="164"/>
      <c r="D856" s="163"/>
    </row>
    <row r="857" ht="22" customHeight="1" spans="1:4">
      <c r="A857" s="178" t="s">
        <v>731</v>
      </c>
      <c r="B857" s="164">
        <v>235</v>
      </c>
      <c r="C857" s="164"/>
      <c r="D857" s="163"/>
    </row>
    <row r="858" ht="22" customHeight="1" spans="1:4">
      <c r="A858" s="178" t="s">
        <v>732</v>
      </c>
      <c r="B858" s="164">
        <v>173</v>
      </c>
      <c r="C858" s="164">
        <v>182</v>
      </c>
      <c r="D858" s="163"/>
    </row>
    <row r="859" ht="22" customHeight="1" spans="1:4">
      <c r="A859" s="178" t="s">
        <v>733</v>
      </c>
      <c r="B859" s="164"/>
      <c r="C859" s="164"/>
      <c r="D859" s="163"/>
    </row>
    <row r="860" ht="22" customHeight="1" spans="1:4">
      <c r="A860" s="178" t="s">
        <v>734</v>
      </c>
      <c r="B860" s="164">
        <v>796</v>
      </c>
      <c r="C860" s="164">
        <v>834</v>
      </c>
      <c r="D860" s="163"/>
    </row>
    <row r="861" ht="22" customHeight="1" spans="1:4">
      <c r="A861" s="178" t="s">
        <v>735</v>
      </c>
      <c r="B861" s="164"/>
      <c r="C861" s="164"/>
      <c r="D861" s="163"/>
    </row>
    <row r="862" ht="22" customHeight="1" spans="1:4">
      <c r="A862" s="178" t="s">
        <v>736</v>
      </c>
      <c r="B862" s="164"/>
      <c r="C862" s="164"/>
      <c r="D862" s="163"/>
    </row>
    <row r="863" ht="22" customHeight="1" spans="1:4">
      <c r="A863" s="178" t="s">
        <v>737</v>
      </c>
      <c r="B863" s="164"/>
      <c r="C863" s="164"/>
      <c r="D863" s="163"/>
    </row>
    <row r="864" ht="22" customHeight="1" spans="1:4">
      <c r="A864" s="178" t="s">
        <v>738</v>
      </c>
      <c r="B864" s="164">
        <v>18</v>
      </c>
      <c r="C864" s="164">
        <v>20</v>
      </c>
      <c r="D864" s="163"/>
    </row>
    <row r="865" ht="22" customHeight="1" spans="1:4">
      <c r="A865" s="178" t="s">
        <v>739</v>
      </c>
      <c r="B865" s="164"/>
      <c r="C865" s="164"/>
      <c r="D865" s="163"/>
    </row>
    <row r="866" ht="22" customHeight="1" spans="1:4">
      <c r="A866" s="178" t="s">
        <v>713</v>
      </c>
      <c r="B866" s="164"/>
      <c r="C866" s="164"/>
      <c r="D866" s="163"/>
    </row>
    <row r="867" ht="22" customHeight="1" spans="1:4">
      <c r="A867" s="178" t="s">
        <v>740</v>
      </c>
      <c r="B867" s="164"/>
      <c r="C867" s="164"/>
      <c r="D867" s="163"/>
    </row>
    <row r="868" ht="22" customHeight="1" spans="1:4">
      <c r="A868" s="178" t="s">
        <v>741</v>
      </c>
      <c r="B868" s="164">
        <v>404</v>
      </c>
      <c r="C868" s="164">
        <v>430</v>
      </c>
      <c r="D868" s="163"/>
    </row>
    <row r="869" ht="22" customHeight="1" spans="1:4">
      <c r="A869" s="178" t="s">
        <v>742</v>
      </c>
      <c r="B869" s="164"/>
      <c r="C869" s="164"/>
      <c r="D869" s="163"/>
    </row>
    <row r="870" ht="22" customHeight="1" spans="1:4">
      <c r="A870" s="178" t="s">
        <v>743</v>
      </c>
      <c r="B870" s="164"/>
      <c r="C870" s="164"/>
      <c r="D870" s="163"/>
    </row>
    <row r="871" ht="22" customHeight="1" spans="1:4">
      <c r="A871" s="178" t="s">
        <v>744</v>
      </c>
      <c r="B871" s="164">
        <v>440</v>
      </c>
      <c r="C871" s="164">
        <v>542</v>
      </c>
      <c r="D871" s="163"/>
    </row>
    <row r="872" ht="22" customHeight="1" spans="1:4">
      <c r="A872" s="178" t="s">
        <v>745</v>
      </c>
      <c r="B872" s="168">
        <f>SUM(B873:B882)</f>
        <v>20471</v>
      </c>
      <c r="C872" s="168">
        <f>SUM(C873:C882)</f>
        <v>13090</v>
      </c>
      <c r="D872" s="163"/>
    </row>
    <row r="873" ht="22" customHeight="1" spans="1:4">
      <c r="A873" s="178" t="s">
        <v>93</v>
      </c>
      <c r="B873" s="164">
        <v>271</v>
      </c>
      <c r="C873" s="164">
        <v>256</v>
      </c>
      <c r="D873" s="163"/>
    </row>
    <row r="874" ht="22" customHeight="1" spans="1:4">
      <c r="A874" s="178" t="s">
        <v>94</v>
      </c>
      <c r="B874" s="164"/>
      <c r="C874" s="164"/>
      <c r="D874" s="163"/>
    </row>
    <row r="875" ht="22" customHeight="1" spans="1:4">
      <c r="A875" s="178" t="s">
        <v>95</v>
      </c>
      <c r="B875" s="164"/>
      <c r="C875" s="164"/>
      <c r="D875" s="163"/>
    </row>
    <row r="876" ht="22" customHeight="1" spans="1:4">
      <c r="A876" s="178" t="s">
        <v>746</v>
      </c>
      <c r="B876" s="164">
        <v>1632</v>
      </c>
      <c r="C876" s="164">
        <v>1200</v>
      </c>
      <c r="D876" s="163"/>
    </row>
    <row r="877" ht="22" customHeight="1" spans="1:4">
      <c r="A877" s="178" t="s">
        <v>747</v>
      </c>
      <c r="B877" s="164">
        <v>8287</v>
      </c>
      <c r="C877" s="164">
        <v>5569</v>
      </c>
      <c r="D877" s="163"/>
    </row>
    <row r="878" ht="22" customHeight="1" spans="1:4">
      <c r="A878" s="178" t="s">
        <v>748</v>
      </c>
      <c r="B878" s="164">
        <v>1</v>
      </c>
      <c r="C878" s="164"/>
      <c r="D878" s="163"/>
    </row>
    <row r="879" ht="22" customHeight="1" spans="1:4">
      <c r="A879" s="178" t="s">
        <v>749</v>
      </c>
      <c r="B879" s="164"/>
      <c r="C879" s="164"/>
      <c r="D879" s="163"/>
    </row>
    <row r="880" ht="22" customHeight="1" spans="1:4">
      <c r="A880" s="178" t="s">
        <v>750</v>
      </c>
      <c r="B880" s="164"/>
      <c r="C880" s="164"/>
      <c r="D880" s="163"/>
    </row>
    <row r="881" ht="22" customHeight="1" spans="1:4">
      <c r="A881" s="178" t="s">
        <v>751</v>
      </c>
      <c r="B881" s="164"/>
      <c r="C881" s="164"/>
      <c r="D881" s="163"/>
    </row>
    <row r="882" ht="22" customHeight="1" spans="1:4">
      <c r="A882" s="178" t="s">
        <v>752</v>
      </c>
      <c r="B882" s="164">
        <v>10280</v>
      </c>
      <c r="C882" s="164">
        <v>6065</v>
      </c>
      <c r="D882" s="163"/>
    </row>
    <row r="883" ht="22" customHeight="1" spans="1:4">
      <c r="A883" s="178" t="s">
        <v>753</v>
      </c>
      <c r="B883" s="168">
        <f>SUM(B884:B889)</f>
        <v>4581</v>
      </c>
      <c r="C883" s="168">
        <f>SUM(C884:C889)</f>
        <v>4423</v>
      </c>
      <c r="D883" s="163"/>
    </row>
    <row r="884" ht="22" customHeight="1" spans="1:4">
      <c r="A884" s="178" t="s">
        <v>754</v>
      </c>
      <c r="B884" s="164">
        <v>455</v>
      </c>
      <c r="C884" s="164">
        <v>426</v>
      </c>
      <c r="D884" s="163"/>
    </row>
    <row r="885" ht="22" customHeight="1" spans="1:4">
      <c r="A885" s="178" t="s">
        <v>755</v>
      </c>
      <c r="B885" s="164"/>
      <c r="C885" s="164"/>
      <c r="D885" s="163"/>
    </row>
    <row r="886" ht="22" customHeight="1" spans="1:4">
      <c r="A886" s="178" t="s">
        <v>756</v>
      </c>
      <c r="B886" s="164">
        <v>3353</v>
      </c>
      <c r="C886" s="164">
        <v>3322</v>
      </c>
      <c r="D886" s="163"/>
    </row>
    <row r="887" ht="22" customHeight="1" spans="1:4">
      <c r="A887" s="178" t="s">
        <v>757</v>
      </c>
      <c r="B887" s="164"/>
      <c r="C887" s="164"/>
      <c r="D887" s="163"/>
    </row>
    <row r="888" ht="22" customHeight="1" spans="1:4">
      <c r="A888" s="178" t="s">
        <v>758</v>
      </c>
      <c r="B888" s="164">
        <v>626</v>
      </c>
      <c r="C888" s="164">
        <v>566</v>
      </c>
      <c r="D888" s="163"/>
    </row>
    <row r="889" ht="22" customHeight="1" spans="1:4">
      <c r="A889" s="178" t="s">
        <v>759</v>
      </c>
      <c r="B889" s="164">
        <v>147</v>
      </c>
      <c r="C889" s="164">
        <v>109</v>
      </c>
      <c r="D889" s="163"/>
    </row>
    <row r="890" ht="22" customHeight="1" spans="1:4">
      <c r="A890" s="178" t="s">
        <v>760</v>
      </c>
      <c r="B890" s="168">
        <f>SUM(B891:B896)</f>
        <v>1261</v>
      </c>
      <c r="C890" s="168">
        <f>SUM(C891:C896)</f>
        <v>1910</v>
      </c>
      <c r="D890" s="163"/>
    </row>
    <row r="891" ht="22" customHeight="1" spans="1:4">
      <c r="A891" s="178" t="s">
        <v>761</v>
      </c>
      <c r="B891" s="164"/>
      <c r="C891" s="164"/>
      <c r="D891" s="163"/>
    </row>
    <row r="892" ht="22" customHeight="1" spans="1:4">
      <c r="A892" s="178" t="s">
        <v>762</v>
      </c>
      <c r="B892" s="164"/>
      <c r="C892" s="164"/>
      <c r="D892" s="163"/>
    </row>
    <row r="893" ht="22" customHeight="1" spans="1:4">
      <c r="A893" s="178" t="s">
        <v>763</v>
      </c>
      <c r="B893" s="164">
        <v>728</v>
      </c>
      <c r="C893" s="164">
        <v>560</v>
      </c>
      <c r="D893" s="163"/>
    </row>
    <row r="894" ht="22" customHeight="1" spans="1:4">
      <c r="A894" s="178" t="s">
        <v>764</v>
      </c>
      <c r="B894" s="164">
        <v>533</v>
      </c>
      <c r="C894" s="164">
        <v>1350</v>
      </c>
      <c r="D894" s="163"/>
    </row>
    <row r="895" ht="22" customHeight="1" spans="1:4">
      <c r="A895" s="178" t="s">
        <v>765</v>
      </c>
      <c r="B895" s="164"/>
      <c r="C895" s="164"/>
      <c r="D895" s="163"/>
    </row>
    <row r="896" ht="22" customHeight="1" spans="1:4">
      <c r="A896" s="178" t="s">
        <v>766</v>
      </c>
      <c r="B896" s="164"/>
      <c r="C896" s="164"/>
      <c r="D896" s="163"/>
    </row>
    <row r="897" ht="22" customHeight="1" spans="1:4">
      <c r="A897" s="178" t="s">
        <v>767</v>
      </c>
      <c r="B897" s="168">
        <f>SUM(B898:B899)</f>
        <v>73</v>
      </c>
      <c r="C897" s="168">
        <f>SUM(C898:C899)</f>
        <v>50</v>
      </c>
      <c r="D897" s="163"/>
    </row>
    <row r="898" ht="22" customHeight="1" spans="1:4">
      <c r="A898" s="178" t="s">
        <v>768</v>
      </c>
      <c r="B898" s="164"/>
      <c r="C898" s="164"/>
      <c r="D898" s="163"/>
    </row>
    <row r="899" ht="22" customHeight="1" spans="1:4">
      <c r="A899" s="178" t="s">
        <v>769</v>
      </c>
      <c r="B899" s="164">
        <v>73</v>
      </c>
      <c r="C899" s="164">
        <v>50</v>
      </c>
      <c r="D899" s="163"/>
    </row>
    <row r="900" ht="22" customHeight="1" spans="1:4">
      <c r="A900" s="178" t="s">
        <v>770</v>
      </c>
      <c r="B900" s="168">
        <f>SUM(B901:B902)</f>
        <v>419</v>
      </c>
      <c r="C900" s="168">
        <f>SUM(C901:C902)</f>
        <v>1000</v>
      </c>
      <c r="D900" s="163"/>
    </row>
    <row r="901" ht="22" customHeight="1" spans="1:4">
      <c r="A901" s="178" t="s">
        <v>771</v>
      </c>
      <c r="B901" s="164"/>
      <c r="C901" s="164"/>
      <c r="D901" s="163"/>
    </row>
    <row r="902" ht="22" customHeight="1" spans="1:4">
      <c r="A902" s="178" t="s">
        <v>772</v>
      </c>
      <c r="B902" s="164">
        <v>419</v>
      </c>
      <c r="C902" s="164">
        <v>1000</v>
      </c>
      <c r="D902" s="163"/>
    </row>
    <row r="903" ht="22" customHeight="1" spans="1:4">
      <c r="A903" s="179" t="s">
        <v>773</v>
      </c>
      <c r="B903" s="164">
        <f>SUM(B904,B927,B937,B947,B952,B959,B964)</f>
        <v>19636</v>
      </c>
      <c r="C903" s="164">
        <f>SUM(C904,C927,C937,C947,C952,C959,C964)</f>
        <v>18953</v>
      </c>
      <c r="D903" s="163"/>
    </row>
    <row r="904" ht="22" customHeight="1" spans="1:4">
      <c r="A904" s="178" t="s">
        <v>774</v>
      </c>
      <c r="B904" s="168">
        <f>SUM(B905:B926)</f>
        <v>15697</v>
      </c>
      <c r="C904" s="168">
        <f>SUM(C905:C926)</f>
        <v>18953</v>
      </c>
      <c r="D904" s="163"/>
    </row>
    <row r="905" ht="22" customHeight="1" spans="1:4">
      <c r="A905" s="178" t="s">
        <v>93</v>
      </c>
      <c r="B905" s="164">
        <v>1696</v>
      </c>
      <c r="C905" s="164">
        <v>1758</v>
      </c>
      <c r="D905" s="163"/>
    </row>
    <row r="906" ht="22" customHeight="1" spans="1:4">
      <c r="A906" s="178" t="s">
        <v>94</v>
      </c>
      <c r="B906" s="164">
        <v>24</v>
      </c>
      <c r="C906" s="164"/>
      <c r="D906" s="163"/>
    </row>
    <row r="907" ht="22" customHeight="1" spans="1:4">
      <c r="A907" s="178" t="s">
        <v>95</v>
      </c>
      <c r="B907" s="164"/>
      <c r="C907" s="164"/>
      <c r="D907" s="163"/>
    </row>
    <row r="908" ht="22" customHeight="1" spans="1:4">
      <c r="A908" s="178" t="s">
        <v>775</v>
      </c>
      <c r="B908" s="164">
        <v>8685</v>
      </c>
      <c r="C908" s="164">
        <v>10536</v>
      </c>
      <c r="D908" s="163"/>
    </row>
    <row r="909" ht="22" customHeight="1" spans="1:4">
      <c r="A909" s="178" t="s">
        <v>776</v>
      </c>
      <c r="B909" s="164">
        <v>1468</v>
      </c>
      <c r="C909" s="164">
        <v>1639</v>
      </c>
      <c r="D909" s="163"/>
    </row>
    <row r="910" ht="22" customHeight="1" spans="1:4">
      <c r="A910" s="178" t="s">
        <v>777</v>
      </c>
      <c r="B910" s="164"/>
      <c r="C910" s="164"/>
      <c r="D910" s="163"/>
    </row>
    <row r="911" ht="22" customHeight="1" spans="1:4">
      <c r="A911" s="178" t="s">
        <v>778</v>
      </c>
      <c r="B911" s="164"/>
      <c r="C911" s="164">
        <v>76</v>
      </c>
      <c r="D911" s="163"/>
    </row>
    <row r="912" ht="22" customHeight="1" spans="1:4">
      <c r="A912" s="178" t="s">
        <v>779</v>
      </c>
      <c r="B912" s="164"/>
      <c r="C912" s="164"/>
      <c r="D912" s="163"/>
    </row>
    <row r="913" ht="22" customHeight="1" spans="1:4">
      <c r="A913" s="178" t="s">
        <v>780</v>
      </c>
      <c r="B913" s="164">
        <v>64</v>
      </c>
      <c r="C913" s="164">
        <v>316</v>
      </c>
      <c r="D913" s="163"/>
    </row>
    <row r="914" ht="22" customHeight="1" spans="1:4">
      <c r="A914" s="178" t="s">
        <v>781</v>
      </c>
      <c r="B914" s="164"/>
      <c r="C914" s="164"/>
      <c r="D914" s="163"/>
    </row>
    <row r="915" ht="22" customHeight="1" spans="1:4">
      <c r="A915" s="178" t="s">
        <v>782</v>
      </c>
      <c r="B915" s="164"/>
      <c r="C915" s="164"/>
      <c r="D915" s="163"/>
    </row>
    <row r="916" ht="22" customHeight="1" spans="1:4">
      <c r="A916" s="178" t="s">
        <v>783</v>
      </c>
      <c r="B916" s="164"/>
      <c r="C916" s="164"/>
      <c r="D916" s="163"/>
    </row>
    <row r="917" ht="22" customHeight="1" spans="1:4">
      <c r="A917" s="178" t="s">
        <v>784</v>
      </c>
      <c r="B917" s="164"/>
      <c r="C917" s="164"/>
      <c r="D917" s="163"/>
    </row>
    <row r="918" ht="22" customHeight="1" spans="1:4">
      <c r="A918" s="178" t="s">
        <v>785</v>
      </c>
      <c r="B918" s="164"/>
      <c r="C918" s="164"/>
      <c r="D918" s="163"/>
    </row>
    <row r="919" ht="22" customHeight="1" spans="1:4">
      <c r="A919" s="178" t="s">
        <v>786</v>
      </c>
      <c r="B919" s="164"/>
      <c r="C919" s="164"/>
      <c r="D919" s="163"/>
    </row>
    <row r="920" ht="22" customHeight="1" spans="1:4">
      <c r="A920" s="178" t="s">
        <v>787</v>
      </c>
      <c r="B920" s="164"/>
      <c r="C920" s="164"/>
      <c r="D920" s="163"/>
    </row>
    <row r="921" ht="22" customHeight="1" spans="1:4">
      <c r="A921" s="178" t="s">
        <v>788</v>
      </c>
      <c r="B921" s="164"/>
      <c r="C921" s="164"/>
      <c r="D921" s="163"/>
    </row>
    <row r="922" ht="22" customHeight="1" spans="1:4">
      <c r="A922" s="178" t="s">
        <v>789</v>
      </c>
      <c r="B922" s="164"/>
      <c r="C922" s="164"/>
      <c r="D922" s="163"/>
    </row>
    <row r="923" ht="22" customHeight="1" spans="1:4">
      <c r="A923" s="178" t="s">
        <v>790</v>
      </c>
      <c r="B923" s="164"/>
      <c r="C923" s="164"/>
      <c r="D923" s="163"/>
    </row>
    <row r="924" ht="22" customHeight="1" spans="1:4">
      <c r="A924" s="178" t="s">
        <v>791</v>
      </c>
      <c r="B924" s="164"/>
      <c r="C924" s="164"/>
      <c r="D924" s="163"/>
    </row>
    <row r="925" ht="22" customHeight="1" spans="1:4">
      <c r="A925" s="178" t="s">
        <v>792</v>
      </c>
      <c r="B925" s="164"/>
      <c r="C925" s="164"/>
      <c r="D925" s="163"/>
    </row>
    <row r="926" ht="22" customHeight="1" spans="1:4">
      <c r="A926" s="178" t="s">
        <v>793</v>
      </c>
      <c r="B926" s="164">
        <v>3760</v>
      </c>
      <c r="C926" s="164">
        <v>4628</v>
      </c>
      <c r="D926" s="163"/>
    </row>
    <row r="927" ht="22" customHeight="1" spans="1:4">
      <c r="A927" s="178" t="s">
        <v>794</v>
      </c>
      <c r="B927" s="168">
        <f>SUM(B928:B936)</f>
        <v>0</v>
      </c>
      <c r="C927" s="168">
        <f>SUM(C928:C936)</f>
        <v>0</v>
      </c>
      <c r="D927" s="163"/>
    </row>
    <row r="928" ht="22" customHeight="1" spans="1:4">
      <c r="A928" s="178" t="s">
        <v>93</v>
      </c>
      <c r="B928" s="164"/>
      <c r="C928" s="164"/>
      <c r="D928" s="163"/>
    </row>
    <row r="929" ht="22" customHeight="1" spans="1:4">
      <c r="A929" s="178" t="s">
        <v>94</v>
      </c>
      <c r="B929" s="164"/>
      <c r="C929" s="164"/>
      <c r="D929" s="163"/>
    </row>
    <row r="930" ht="22" customHeight="1" spans="1:4">
      <c r="A930" s="178" t="s">
        <v>95</v>
      </c>
      <c r="B930" s="164"/>
      <c r="C930" s="164"/>
      <c r="D930" s="163"/>
    </row>
    <row r="931" ht="22" customHeight="1" spans="1:4">
      <c r="A931" s="178" t="s">
        <v>795</v>
      </c>
      <c r="B931" s="164"/>
      <c r="C931" s="164"/>
      <c r="D931" s="163"/>
    </row>
    <row r="932" ht="22" customHeight="1" spans="1:4">
      <c r="A932" s="178" t="s">
        <v>796</v>
      </c>
      <c r="B932" s="164"/>
      <c r="C932" s="164"/>
      <c r="D932" s="163"/>
    </row>
    <row r="933" ht="22" customHeight="1" spans="1:4">
      <c r="A933" s="178" t="s">
        <v>797</v>
      </c>
      <c r="B933" s="164"/>
      <c r="C933" s="164"/>
      <c r="D933" s="163"/>
    </row>
    <row r="934" ht="22" customHeight="1" spans="1:4">
      <c r="A934" s="178" t="s">
        <v>798</v>
      </c>
      <c r="B934" s="164"/>
      <c r="C934" s="164"/>
      <c r="D934" s="163"/>
    </row>
    <row r="935" ht="22" customHeight="1" spans="1:4">
      <c r="A935" s="178" t="s">
        <v>799</v>
      </c>
      <c r="B935" s="164"/>
      <c r="C935" s="164"/>
      <c r="D935" s="163"/>
    </row>
    <row r="936" ht="22" customHeight="1" spans="1:4">
      <c r="A936" s="178" t="s">
        <v>800</v>
      </c>
      <c r="B936" s="164"/>
      <c r="C936" s="164"/>
      <c r="D936" s="163"/>
    </row>
    <row r="937" ht="22" customHeight="1" spans="1:4">
      <c r="A937" s="178" t="s">
        <v>801</v>
      </c>
      <c r="B937" s="168">
        <f>SUM(B938:B946)</f>
        <v>0</v>
      </c>
      <c r="C937" s="168">
        <f>SUM(C938:C946)</f>
        <v>0</v>
      </c>
      <c r="D937" s="163"/>
    </row>
    <row r="938" ht="22" customHeight="1" spans="1:4">
      <c r="A938" s="178" t="s">
        <v>93</v>
      </c>
      <c r="B938" s="164"/>
      <c r="C938" s="164"/>
      <c r="D938" s="163"/>
    </row>
    <row r="939" ht="22" customHeight="1" spans="1:4">
      <c r="A939" s="178" t="s">
        <v>94</v>
      </c>
      <c r="B939" s="164"/>
      <c r="C939" s="164"/>
      <c r="D939" s="163"/>
    </row>
    <row r="940" ht="22" customHeight="1" spans="1:4">
      <c r="A940" s="178" t="s">
        <v>95</v>
      </c>
      <c r="B940" s="164"/>
      <c r="C940" s="164"/>
      <c r="D940" s="163"/>
    </row>
    <row r="941" ht="22" customHeight="1" spans="1:4">
      <c r="A941" s="178" t="s">
        <v>802</v>
      </c>
      <c r="B941" s="164"/>
      <c r="C941" s="164"/>
      <c r="D941" s="163"/>
    </row>
    <row r="942" ht="22" customHeight="1" spans="1:4">
      <c r="A942" s="178" t="s">
        <v>803</v>
      </c>
      <c r="B942" s="164"/>
      <c r="C942" s="164"/>
      <c r="D942" s="163"/>
    </row>
    <row r="943" ht="22" customHeight="1" spans="1:4">
      <c r="A943" s="178" t="s">
        <v>804</v>
      </c>
      <c r="B943" s="164"/>
      <c r="C943" s="164"/>
      <c r="D943" s="163"/>
    </row>
    <row r="944" ht="22" customHeight="1" spans="1:4">
      <c r="A944" s="178" t="s">
        <v>805</v>
      </c>
      <c r="B944" s="164"/>
      <c r="C944" s="164"/>
      <c r="D944" s="163"/>
    </row>
    <row r="945" ht="22" customHeight="1" spans="1:4">
      <c r="A945" s="178" t="s">
        <v>806</v>
      </c>
      <c r="B945" s="164"/>
      <c r="C945" s="164"/>
      <c r="D945" s="163"/>
    </row>
    <row r="946" ht="22" customHeight="1" spans="1:4">
      <c r="A946" s="178" t="s">
        <v>807</v>
      </c>
      <c r="B946" s="164"/>
      <c r="C946" s="164"/>
      <c r="D946" s="163"/>
    </row>
    <row r="947" ht="22" customHeight="1" spans="1:4">
      <c r="A947" s="178" t="s">
        <v>808</v>
      </c>
      <c r="B947" s="168">
        <f>SUM(B948:B951)</f>
        <v>304</v>
      </c>
      <c r="C947" s="168">
        <f>SUM(C948:C951)</f>
        <v>0</v>
      </c>
      <c r="D947" s="163"/>
    </row>
    <row r="948" ht="22" customHeight="1" spans="1:4">
      <c r="A948" s="178" t="s">
        <v>809</v>
      </c>
      <c r="B948" s="164"/>
      <c r="C948" s="164"/>
      <c r="D948" s="163"/>
    </row>
    <row r="949" ht="22" customHeight="1" spans="1:4">
      <c r="A949" s="178" t="s">
        <v>810</v>
      </c>
      <c r="B949" s="164">
        <v>236</v>
      </c>
      <c r="C949" s="164"/>
      <c r="D949" s="163"/>
    </row>
    <row r="950" ht="22" customHeight="1" spans="1:4">
      <c r="A950" s="178" t="s">
        <v>811</v>
      </c>
      <c r="B950" s="164">
        <v>68</v>
      </c>
      <c r="C950" s="164"/>
      <c r="D950" s="163"/>
    </row>
    <row r="951" ht="22" customHeight="1" spans="1:4">
      <c r="A951" s="178" t="s">
        <v>812</v>
      </c>
      <c r="B951" s="164"/>
      <c r="C951" s="164"/>
      <c r="D951" s="163"/>
    </row>
    <row r="952" ht="22" customHeight="1" spans="1:4">
      <c r="A952" s="178" t="s">
        <v>813</v>
      </c>
      <c r="B952" s="168">
        <f>SUM(B953:B958)</f>
        <v>0</v>
      </c>
      <c r="C952" s="168">
        <f>SUM(C953:C958)</f>
        <v>0</v>
      </c>
      <c r="D952" s="163"/>
    </row>
    <row r="953" ht="22" customHeight="1" spans="1:4">
      <c r="A953" s="178" t="s">
        <v>93</v>
      </c>
      <c r="B953" s="164"/>
      <c r="C953" s="164"/>
      <c r="D953" s="163"/>
    </row>
    <row r="954" ht="22" customHeight="1" spans="1:4">
      <c r="A954" s="178" t="s">
        <v>94</v>
      </c>
      <c r="B954" s="164"/>
      <c r="C954" s="164"/>
      <c r="D954" s="163"/>
    </row>
    <row r="955" ht="22" customHeight="1" spans="1:4">
      <c r="A955" s="178" t="s">
        <v>95</v>
      </c>
      <c r="B955" s="164"/>
      <c r="C955" s="164"/>
      <c r="D955" s="163"/>
    </row>
    <row r="956" ht="22" customHeight="1" spans="1:4">
      <c r="A956" s="178" t="s">
        <v>799</v>
      </c>
      <c r="B956" s="164"/>
      <c r="C956" s="164"/>
      <c r="D956" s="163"/>
    </row>
    <row r="957" ht="22" customHeight="1" spans="1:4">
      <c r="A957" s="178" t="s">
        <v>814</v>
      </c>
      <c r="B957" s="164"/>
      <c r="C957" s="164"/>
      <c r="D957" s="163"/>
    </row>
    <row r="958" ht="22" customHeight="1" spans="1:4">
      <c r="A958" s="178" t="s">
        <v>815</v>
      </c>
      <c r="B958" s="164"/>
      <c r="C958" s="164"/>
      <c r="D958" s="163"/>
    </row>
    <row r="959" ht="22" customHeight="1" spans="1:4">
      <c r="A959" s="178" t="s">
        <v>816</v>
      </c>
      <c r="B959" s="168">
        <f>SUM(B960:B963)</f>
        <v>3529</v>
      </c>
      <c r="C959" s="168">
        <f>SUM(C960:C963)</f>
        <v>0</v>
      </c>
      <c r="D959" s="163"/>
    </row>
    <row r="960" ht="22" customHeight="1" spans="1:4">
      <c r="A960" s="178" t="s">
        <v>817</v>
      </c>
      <c r="B960" s="164">
        <v>3529</v>
      </c>
      <c r="C960" s="164"/>
      <c r="D960" s="163"/>
    </row>
    <row r="961" ht="22" customHeight="1" spans="1:4">
      <c r="A961" s="178" t="s">
        <v>818</v>
      </c>
      <c r="B961" s="164"/>
      <c r="C961" s="164"/>
      <c r="D961" s="163"/>
    </row>
    <row r="962" ht="22" customHeight="1" spans="1:4">
      <c r="A962" s="178" t="s">
        <v>819</v>
      </c>
      <c r="B962" s="164"/>
      <c r="C962" s="164"/>
      <c r="D962" s="163"/>
    </row>
    <row r="963" ht="22" customHeight="1" spans="1:4">
      <c r="A963" s="178" t="s">
        <v>820</v>
      </c>
      <c r="B963" s="164"/>
      <c r="C963" s="164"/>
      <c r="D963" s="163"/>
    </row>
    <row r="964" ht="22" customHeight="1" spans="1:4">
      <c r="A964" s="178" t="s">
        <v>821</v>
      </c>
      <c r="B964" s="168">
        <f>SUM(B965:B966)</f>
        <v>106</v>
      </c>
      <c r="C964" s="168">
        <f>SUM(C965:C966)</f>
        <v>0</v>
      </c>
      <c r="D964" s="163"/>
    </row>
    <row r="965" ht="22" customHeight="1" spans="1:4">
      <c r="A965" s="178" t="s">
        <v>822</v>
      </c>
      <c r="B965" s="164">
        <v>100</v>
      </c>
      <c r="C965" s="164"/>
      <c r="D965" s="163"/>
    </row>
    <row r="966" ht="22" customHeight="1" spans="1:4">
      <c r="A966" s="178" t="s">
        <v>823</v>
      </c>
      <c r="B966" s="164">
        <v>6</v>
      </c>
      <c r="C966" s="164"/>
      <c r="D966" s="163"/>
    </row>
    <row r="967" ht="22" customHeight="1" spans="1:4">
      <c r="A967" s="178" t="s">
        <v>824</v>
      </c>
      <c r="B967" s="164">
        <f>SUM(B968,B978,B994,B999,B1010,B1017,B1025)</f>
        <v>2011</v>
      </c>
      <c r="C967" s="164">
        <f>SUM(C968,C978,C994,C999,C1010,C1017,C1025)</f>
        <v>867</v>
      </c>
      <c r="D967" s="163"/>
    </row>
    <row r="968" ht="22" customHeight="1" spans="1:4">
      <c r="A968" s="178" t="s">
        <v>825</v>
      </c>
      <c r="B968" s="168">
        <f>SUM(B969:B977)</f>
        <v>0</v>
      </c>
      <c r="C968" s="168">
        <f>SUM(C969:C977)</f>
        <v>0</v>
      </c>
      <c r="D968" s="163"/>
    </row>
    <row r="969" ht="22" customHeight="1" spans="1:4">
      <c r="A969" s="178" t="s">
        <v>93</v>
      </c>
      <c r="B969" s="164"/>
      <c r="C969" s="164"/>
      <c r="D969" s="163"/>
    </row>
    <row r="970" ht="22" customHeight="1" spans="1:4">
      <c r="A970" s="178" t="s">
        <v>94</v>
      </c>
      <c r="B970" s="164"/>
      <c r="C970" s="164"/>
      <c r="D970" s="163"/>
    </row>
    <row r="971" ht="22" customHeight="1" spans="1:4">
      <c r="A971" s="178" t="s">
        <v>95</v>
      </c>
      <c r="B971" s="164"/>
      <c r="C971" s="164"/>
      <c r="D971" s="163"/>
    </row>
    <row r="972" ht="22" customHeight="1" spans="1:4">
      <c r="A972" s="178" t="s">
        <v>826</v>
      </c>
      <c r="B972" s="164"/>
      <c r="C972" s="164"/>
      <c r="D972" s="163"/>
    </row>
    <row r="973" ht="22" customHeight="1" spans="1:4">
      <c r="A973" s="178" t="s">
        <v>827</v>
      </c>
      <c r="B973" s="164"/>
      <c r="C973" s="164"/>
      <c r="D973" s="163"/>
    </row>
    <row r="974" ht="22" customHeight="1" spans="1:4">
      <c r="A974" s="178" t="s">
        <v>828</v>
      </c>
      <c r="B974" s="164"/>
      <c r="C974" s="164"/>
      <c r="D974" s="163"/>
    </row>
    <row r="975" ht="22" customHeight="1" spans="1:4">
      <c r="A975" s="178" t="s">
        <v>829</v>
      </c>
      <c r="B975" s="164"/>
      <c r="C975" s="164"/>
      <c r="D975" s="163"/>
    </row>
    <row r="976" ht="22" customHeight="1" spans="1:4">
      <c r="A976" s="178" t="s">
        <v>830</v>
      </c>
      <c r="B976" s="164"/>
      <c r="C976" s="164"/>
      <c r="D976" s="163"/>
    </row>
    <row r="977" ht="22" customHeight="1" spans="1:4">
      <c r="A977" s="178" t="s">
        <v>831</v>
      </c>
      <c r="B977" s="164"/>
      <c r="C977" s="164"/>
      <c r="D977" s="163"/>
    </row>
    <row r="978" ht="22" customHeight="1" spans="1:4">
      <c r="A978" s="178" t="s">
        <v>832</v>
      </c>
      <c r="B978" s="168">
        <f>SUM(B979:B993)</f>
        <v>140</v>
      </c>
      <c r="C978" s="168">
        <f>SUM(C979:C993)</f>
        <v>0</v>
      </c>
      <c r="D978" s="163"/>
    </row>
    <row r="979" ht="22" customHeight="1" spans="1:4">
      <c r="A979" s="178" t="s">
        <v>93</v>
      </c>
      <c r="B979" s="164"/>
      <c r="C979" s="164"/>
      <c r="D979" s="163"/>
    </row>
    <row r="980" ht="22" customHeight="1" spans="1:4">
      <c r="A980" s="178" t="s">
        <v>94</v>
      </c>
      <c r="B980" s="164"/>
      <c r="C980" s="164"/>
      <c r="D980" s="163"/>
    </row>
    <row r="981" ht="22" customHeight="1" spans="1:4">
      <c r="A981" s="178" t="s">
        <v>95</v>
      </c>
      <c r="B981" s="164"/>
      <c r="C981" s="164"/>
      <c r="D981" s="163"/>
    </row>
    <row r="982" ht="22" customHeight="1" spans="1:4">
      <c r="A982" s="178" t="s">
        <v>833</v>
      </c>
      <c r="B982" s="164"/>
      <c r="C982" s="164"/>
      <c r="D982" s="163"/>
    </row>
    <row r="983" ht="22" customHeight="1" spans="1:4">
      <c r="A983" s="178" t="s">
        <v>834</v>
      </c>
      <c r="B983" s="164"/>
      <c r="C983" s="164"/>
      <c r="D983" s="163"/>
    </row>
    <row r="984" ht="22" customHeight="1" spans="1:4">
      <c r="A984" s="178" t="s">
        <v>835</v>
      </c>
      <c r="B984" s="164"/>
      <c r="C984" s="164"/>
      <c r="D984" s="163"/>
    </row>
    <row r="985" ht="22" customHeight="1" spans="1:4">
      <c r="A985" s="178" t="s">
        <v>836</v>
      </c>
      <c r="B985" s="164"/>
      <c r="C985" s="164"/>
      <c r="D985" s="163"/>
    </row>
    <row r="986" ht="22" customHeight="1" spans="1:4">
      <c r="A986" s="178" t="s">
        <v>837</v>
      </c>
      <c r="B986" s="164"/>
      <c r="C986" s="164"/>
      <c r="D986" s="163"/>
    </row>
    <row r="987" ht="22" customHeight="1" spans="1:4">
      <c r="A987" s="178" t="s">
        <v>838</v>
      </c>
      <c r="B987" s="164"/>
      <c r="C987" s="164"/>
      <c r="D987" s="163"/>
    </row>
    <row r="988" ht="22" customHeight="1" spans="1:4">
      <c r="A988" s="178" t="s">
        <v>839</v>
      </c>
      <c r="B988" s="164"/>
      <c r="C988" s="164"/>
      <c r="D988" s="163"/>
    </row>
    <row r="989" ht="22" customHeight="1" spans="1:4">
      <c r="A989" s="178" t="s">
        <v>840</v>
      </c>
      <c r="B989" s="164"/>
      <c r="C989" s="164"/>
      <c r="D989" s="163"/>
    </row>
    <row r="990" ht="22" customHeight="1" spans="1:4">
      <c r="A990" s="178" t="s">
        <v>841</v>
      </c>
      <c r="B990" s="164"/>
      <c r="C990" s="164"/>
      <c r="D990" s="163"/>
    </row>
    <row r="991" ht="22" customHeight="1" spans="1:4">
      <c r="A991" s="178" t="s">
        <v>842</v>
      </c>
      <c r="B991" s="164"/>
      <c r="C991" s="164"/>
      <c r="D991" s="163"/>
    </row>
    <row r="992" ht="22" customHeight="1" spans="1:4">
      <c r="A992" s="178" t="s">
        <v>843</v>
      </c>
      <c r="B992" s="164"/>
      <c r="C992" s="164"/>
      <c r="D992" s="163"/>
    </row>
    <row r="993" ht="22" customHeight="1" spans="1:4">
      <c r="A993" s="178" t="s">
        <v>844</v>
      </c>
      <c r="B993" s="164">
        <v>140</v>
      </c>
      <c r="C993" s="164"/>
      <c r="D993" s="163"/>
    </row>
    <row r="994" ht="22" customHeight="1" spans="1:4">
      <c r="A994" s="178" t="s">
        <v>845</v>
      </c>
      <c r="B994" s="168">
        <f>SUM(B995:B998)</f>
        <v>0</v>
      </c>
      <c r="C994" s="168">
        <f>SUM(C995:C998)</f>
        <v>0</v>
      </c>
      <c r="D994" s="163"/>
    </row>
    <row r="995" ht="22" customHeight="1" spans="1:4">
      <c r="A995" s="178" t="s">
        <v>93</v>
      </c>
      <c r="B995" s="164"/>
      <c r="C995" s="164"/>
      <c r="D995" s="163"/>
    </row>
    <row r="996" ht="22" customHeight="1" spans="1:4">
      <c r="A996" s="178" t="s">
        <v>94</v>
      </c>
      <c r="B996" s="164"/>
      <c r="C996" s="164"/>
      <c r="D996" s="163"/>
    </row>
    <row r="997" ht="22" customHeight="1" spans="1:4">
      <c r="A997" s="178" t="s">
        <v>95</v>
      </c>
      <c r="B997" s="164"/>
      <c r="C997" s="164"/>
      <c r="D997" s="163"/>
    </row>
    <row r="998" ht="22" customHeight="1" spans="1:4">
      <c r="A998" s="178" t="s">
        <v>846</v>
      </c>
      <c r="B998" s="164"/>
      <c r="C998" s="164"/>
      <c r="D998" s="163"/>
    </row>
    <row r="999" ht="22" customHeight="1" spans="1:4">
      <c r="A999" s="178" t="s">
        <v>847</v>
      </c>
      <c r="B999" s="168">
        <f>SUM(B1000:B1009)</f>
        <v>0</v>
      </c>
      <c r="C999" s="168">
        <f>SUM(C1000:C1009)</f>
        <v>0</v>
      </c>
      <c r="D999" s="163"/>
    </row>
    <row r="1000" ht="22" customHeight="1" spans="1:4">
      <c r="A1000" s="178" t="s">
        <v>93</v>
      </c>
      <c r="B1000" s="164"/>
      <c r="C1000" s="164"/>
      <c r="D1000" s="163"/>
    </row>
    <row r="1001" ht="22" customHeight="1" spans="1:4">
      <c r="A1001" s="178" t="s">
        <v>94</v>
      </c>
      <c r="B1001" s="164"/>
      <c r="C1001" s="164"/>
      <c r="D1001" s="163"/>
    </row>
    <row r="1002" ht="22" customHeight="1" spans="1:4">
      <c r="A1002" s="178" t="s">
        <v>95</v>
      </c>
      <c r="B1002" s="164"/>
      <c r="C1002" s="164"/>
      <c r="D1002" s="163"/>
    </row>
    <row r="1003" ht="22" customHeight="1" spans="1:4">
      <c r="A1003" s="178" t="s">
        <v>848</v>
      </c>
      <c r="B1003" s="164"/>
      <c r="C1003" s="164"/>
      <c r="D1003" s="163"/>
    </row>
    <row r="1004" ht="22" customHeight="1" spans="1:4">
      <c r="A1004" s="178" t="s">
        <v>849</v>
      </c>
      <c r="B1004" s="164"/>
      <c r="C1004" s="164"/>
      <c r="D1004" s="163"/>
    </row>
    <row r="1005" ht="22" customHeight="1" spans="1:4">
      <c r="A1005" s="178" t="s">
        <v>850</v>
      </c>
      <c r="B1005" s="164"/>
      <c r="C1005" s="164"/>
      <c r="D1005" s="163"/>
    </row>
    <row r="1006" ht="22" customHeight="1" spans="1:4">
      <c r="A1006" s="178" t="s">
        <v>851</v>
      </c>
      <c r="B1006" s="164"/>
      <c r="C1006" s="164"/>
      <c r="D1006" s="163"/>
    </row>
    <row r="1007" ht="22" customHeight="1" spans="1:4">
      <c r="A1007" s="178" t="s">
        <v>852</v>
      </c>
      <c r="B1007" s="164"/>
      <c r="C1007" s="164"/>
      <c r="D1007" s="163"/>
    </row>
    <row r="1008" ht="22" customHeight="1" spans="1:4">
      <c r="A1008" s="178" t="s">
        <v>102</v>
      </c>
      <c r="B1008" s="164"/>
      <c r="C1008" s="164"/>
      <c r="D1008" s="163"/>
    </row>
    <row r="1009" ht="22" customHeight="1" spans="1:4">
      <c r="A1009" s="178" t="s">
        <v>853</v>
      </c>
      <c r="B1009" s="164"/>
      <c r="C1009" s="164"/>
      <c r="D1009" s="163"/>
    </row>
    <row r="1010" ht="22" customHeight="1" spans="1:4">
      <c r="A1010" s="178" t="s">
        <v>854</v>
      </c>
      <c r="B1010" s="168">
        <f>SUM(B1011:B1016)</f>
        <v>0</v>
      </c>
      <c r="C1010" s="168">
        <f>SUM(C1011:C1016)</f>
        <v>0</v>
      </c>
      <c r="D1010" s="163"/>
    </row>
    <row r="1011" ht="22" customHeight="1" spans="1:4">
      <c r="A1011" s="178" t="s">
        <v>93</v>
      </c>
      <c r="B1011" s="164"/>
      <c r="C1011" s="164"/>
      <c r="D1011" s="163"/>
    </row>
    <row r="1012" ht="22" customHeight="1" spans="1:4">
      <c r="A1012" s="178" t="s">
        <v>94</v>
      </c>
      <c r="B1012" s="164"/>
      <c r="C1012" s="164"/>
      <c r="D1012" s="163"/>
    </row>
    <row r="1013" ht="22" customHeight="1" spans="1:4">
      <c r="A1013" s="178" t="s">
        <v>95</v>
      </c>
      <c r="B1013" s="164"/>
      <c r="C1013" s="164"/>
      <c r="D1013" s="163"/>
    </row>
    <row r="1014" ht="22" customHeight="1" spans="1:4">
      <c r="A1014" s="178" t="s">
        <v>855</v>
      </c>
      <c r="B1014" s="164"/>
      <c r="C1014" s="164"/>
      <c r="D1014" s="163"/>
    </row>
    <row r="1015" ht="22" customHeight="1" spans="1:4">
      <c r="A1015" s="178" t="s">
        <v>856</v>
      </c>
      <c r="B1015" s="164"/>
      <c r="C1015" s="164"/>
      <c r="D1015" s="163"/>
    </row>
    <row r="1016" ht="22" customHeight="1" spans="1:4">
      <c r="A1016" s="178" t="s">
        <v>857</v>
      </c>
      <c r="B1016" s="164"/>
      <c r="C1016" s="164"/>
      <c r="D1016" s="163"/>
    </row>
    <row r="1017" ht="22" customHeight="1" spans="1:4">
      <c r="A1017" s="178" t="s">
        <v>858</v>
      </c>
      <c r="B1017" s="168">
        <f>SUM(B1018:B1024)</f>
        <v>992</v>
      </c>
      <c r="C1017" s="168">
        <v>780</v>
      </c>
      <c r="D1017" s="163"/>
    </row>
    <row r="1018" ht="22" customHeight="1" spans="1:4">
      <c r="A1018" s="178" t="s">
        <v>93</v>
      </c>
      <c r="B1018" s="164"/>
      <c r="C1018" s="164"/>
      <c r="D1018" s="163"/>
    </row>
    <row r="1019" ht="22" customHeight="1" spans="1:4">
      <c r="A1019" s="178" t="s">
        <v>94</v>
      </c>
      <c r="B1019" s="164"/>
      <c r="C1019" s="164"/>
      <c r="D1019" s="163"/>
    </row>
    <row r="1020" ht="22" customHeight="1" spans="1:4">
      <c r="A1020" s="178" t="s">
        <v>95</v>
      </c>
      <c r="B1020" s="164"/>
      <c r="C1020" s="164"/>
      <c r="D1020" s="163"/>
    </row>
    <row r="1021" ht="22" customHeight="1" spans="1:4">
      <c r="A1021" s="178" t="s">
        <v>859</v>
      </c>
      <c r="B1021" s="164"/>
      <c r="C1021" s="164"/>
      <c r="D1021" s="163"/>
    </row>
    <row r="1022" ht="22" customHeight="1" spans="1:4">
      <c r="A1022" s="178" t="s">
        <v>860</v>
      </c>
      <c r="B1022" s="164">
        <v>30</v>
      </c>
      <c r="C1022" s="164"/>
      <c r="D1022" s="163"/>
    </row>
    <row r="1023" ht="22" customHeight="1" spans="1:4">
      <c r="A1023" s="178" t="s">
        <v>861</v>
      </c>
      <c r="B1023" s="164"/>
      <c r="C1023" s="164"/>
      <c r="D1023" s="163"/>
    </row>
    <row r="1024" ht="22" customHeight="1" spans="1:4">
      <c r="A1024" s="178" t="s">
        <v>862</v>
      </c>
      <c r="B1024" s="164">
        <v>962</v>
      </c>
      <c r="C1024" s="164">
        <v>780</v>
      </c>
      <c r="D1024" s="163"/>
    </row>
    <row r="1025" ht="22" customHeight="1" spans="1:4">
      <c r="A1025" s="178" t="s">
        <v>863</v>
      </c>
      <c r="B1025" s="168">
        <f>SUM(B1026:B1030)</f>
        <v>879</v>
      </c>
      <c r="C1025" s="168">
        <f>SUM(C1026:C1030)</f>
        <v>87</v>
      </c>
      <c r="D1025" s="163"/>
    </row>
    <row r="1026" ht="22" customHeight="1" spans="1:4">
      <c r="A1026" s="178" t="s">
        <v>864</v>
      </c>
      <c r="B1026" s="164"/>
      <c r="C1026" s="164"/>
      <c r="D1026" s="163"/>
    </row>
    <row r="1027" ht="22" customHeight="1" spans="1:4">
      <c r="A1027" s="178" t="s">
        <v>865</v>
      </c>
      <c r="B1027" s="164"/>
      <c r="C1027" s="164"/>
      <c r="D1027" s="163"/>
    </row>
    <row r="1028" ht="22" customHeight="1" spans="1:4">
      <c r="A1028" s="178" t="s">
        <v>866</v>
      </c>
      <c r="B1028" s="164"/>
      <c r="C1028" s="164"/>
      <c r="D1028" s="163"/>
    </row>
    <row r="1029" ht="22" customHeight="1" spans="1:4">
      <c r="A1029" s="178" t="s">
        <v>867</v>
      </c>
      <c r="B1029" s="164"/>
      <c r="C1029" s="164"/>
      <c r="D1029" s="163"/>
    </row>
    <row r="1030" ht="22" customHeight="1" spans="1:4">
      <c r="A1030" s="178" t="s">
        <v>868</v>
      </c>
      <c r="B1030" s="164">
        <v>879</v>
      </c>
      <c r="C1030" s="164">
        <v>87</v>
      </c>
      <c r="D1030" s="163"/>
    </row>
    <row r="1031" ht="22" customHeight="1" spans="1:4">
      <c r="A1031" s="178" t="s">
        <v>869</v>
      </c>
      <c r="B1031" s="164">
        <f>SUM(B1032,B1042,B1048)</f>
        <v>1454</v>
      </c>
      <c r="C1031" s="164">
        <f>SUM(C1032,C1042,C1048)</f>
        <v>854</v>
      </c>
      <c r="D1031" s="163"/>
    </row>
    <row r="1032" ht="22" customHeight="1" spans="1:4">
      <c r="A1032" s="178" t="s">
        <v>870</v>
      </c>
      <c r="B1032" s="168">
        <f>SUM(B1033:B1041)</f>
        <v>1404</v>
      </c>
      <c r="C1032" s="168">
        <f>SUM(C1033:C1041)</f>
        <v>854</v>
      </c>
      <c r="D1032" s="163"/>
    </row>
    <row r="1033" ht="22" customHeight="1" spans="1:4">
      <c r="A1033" s="178" t="s">
        <v>93</v>
      </c>
      <c r="B1033" s="164">
        <v>192</v>
      </c>
      <c r="C1033" s="164">
        <v>144</v>
      </c>
      <c r="D1033" s="163"/>
    </row>
    <row r="1034" ht="22" customHeight="1" spans="1:4">
      <c r="A1034" s="178" t="s">
        <v>94</v>
      </c>
      <c r="B1034" s="164"/>
      <c r="C1034" s="164"/>
      <c r="D1034" s="163"/>
    </row>
    <row r="1035" ht="22" customHeight="1" spans="1:4">
      <c r="A1035" s="178" t="s">
        <v>95</v>
      </c>
      <c r="B1035" s="164"/>
      <c r="C1035" s="164"/>
      <c r="D1035" s="163"/>
    </row>
    <row r="1036" ht="22" customHeight="1" spans="1:4">
      <c r="A1036" s="178" t="s">
        <v>871</v>
      </c>
      <c r="B1036" s="164"/>
      <c r="C1036" s="164"/>
      <c r="D1036" s="163"/>
    </row>
    <row r="1037" ht="22" customHeight="1" spans="1:4">
      <c r="A1037" s="178" t="s">
        <v>872</v>
      </c>
      <c r="B1037" s="164"/>
      <c r="C1037" s="164"/>
      <c r="D1037" s="163"/>
    </row>
    <row r="1038" ht="22" customHeight="1" spans="1:4">
      <c r="A1038" s="178" t="s">
        <v>873</v>
      </c>
      <c r="B1038" s="164"/>
      <c r="C1038" s="164"/>
      <c r="D1038" s="163"/>
    </row>
    <row r="1039" ht="22" customHeight="1" spans="1:4">
      <c r="A1039" s="178" t="s">
        <v>874</v>
      </c>
      <c r="B1039" s="164">
        <v>303</v>
      </c>
      <c r="C1039" s="164"/>
      <c r="D1039" s="163"/>
    </row>
    <row r="1040" ht="22" customHeight="1" spans="1:4">
      <c r="A1040" s="178" t="s">
        <v>102</v>
      </c>
      <c r="B1040" s="164"/>
      <c r="C1040" s="164"/>
      <c r="D1040" s="163"/>
    </row>
    <row r="1041" ht="22" customHeight="1" spans="1:4">
      <c r="A1041" s="178" t="s">
        <v>875</v>
      </c>
      <c r="B1041" s="164">
        <v>909</v>
      </c>
      <c r="C1041" s="164">
        <v>710</v>
      </c>
      <c r="D1041" s="163"/>
    </row>
    <row r="1042" ht="22" customHeight="1" spans="1:4">
      <c r="A1042" s="178" t="s">
        <v>876</v>
      </c>
      <c r="B1042" s="168">
        <f>SUM(B1043:B1047)</f>
        <v>43</v>
      </c>
      <c r="C1042" s="168">
        <f>SUM(C1043:C1047)</f>
        <v>0</v>
      </c>
      <c r="D1042" s="163"/>
    </row>
    <row r="1043" ht="22" customHeight="1" spans="1:4">
      <c r="A1043" s="178" t="s">
        <v>93</v>
      </c>
      <c r="B1043" s="164"/>
      <c r="C1043" s="164"/>
      <c r="D1043" s="163"/>
    </row>
    <row r="1044" ht="22" customHeight="1" spans="1:4">
      <c r="A1044" s="178" t="s">
        <v>94</v>
      </c>
      <c r="B1044" s="164"/>
      <c r="C1044" s="164"/>
      <c r="D1044" s="163"/>
    </row>
    <row r="1045" ht="22" customHeight="1" spans="1:4">
      <c r="A1045" s="178" t="s">
        <v>95</v>
      </c>
      <c r="B1045" s="164"/>
      <c r="C1045" s="164"/>
      <c r="D1045" s="163"/>
    </row>
    <row r="1046" ht="22" customHeight="1" spans="1:4">
      <c r="A1046" s="178" t="s">
        <v>877</v>
      </c>
      <c r="B1046" s="164"/>
      <c r="C1046" s="164"/>
      <c r="D1046" s="163"/>
    </row>
    <row r="1047" ht="22" customHeight="1" spans="1:4">
      <c r="A1047" s="178" t="s">
        <v>878</v>
      </c>
      <c r="B1047" s="164">
        <v>43</v>
      </c>
      <c r="C1047" s="164"/>
      <c r="D1047" s="163"/>
    </row>
    <row r="1048" ht="22" customHeight="1" spans="1:4">
      <c r="A1048" s="178" t="s">
        <v>879</v>
      </c>
      <c r="B1048" s="168">
        <f>SUM(B1049:B1050)</f>
        <v>7</v>
      </c>
      <c r="C1048" s="168">
        <f>SUM(C1049:C1050)</f>
        <v>0</v>
      </c>
      <c r="D1048" s="163"/>
    </row>
    <row r="1049" ht="22" customHeight="1" spans="1:4">
      <c r="A1049" s="178" t="s">
        <v>880</v>
      </c>
      <c r="B1049" s="164"/>
      <c r="C1049" s="164"/>
      <c r="D1049" s="163"/>
    </row>
    <row r="1050" ht="22" customHeight="1" spans="1:4">
      <c r="A1050" s="178" t="s">
        <v>881</v>
      </c>
      <c r="B1050" s="164">
        <v>7</v>
      </c>
      <c r="C1050" s="164"/>
      <c r="D1050" s="163"/>
    </row>
    <row r="1051" ht="22" customHeight="1" spans="1:4">
      <c r="A1051" s="178" t="s">
        <v>882</v>
      </c>
      <c r="B1051" s="164">
        <f>SUM(B1052,B1059,B1069,B1075,B1078)</f>
        <v>35</v>
      </c>
      <c r="C1051" s="164">
        <f>SUM(C1052,C1059,C1069,C1075,C1078)</f>
        <v>0</v>
      </c>
      <c r="D1051" s="163"/>
    </row>
    <row r="1052" ht="22" customHeight="1" spans="1:4">
      <c r="A1052" s="178" t="s">
        <v>883</v>
      </c>
      <c r="B1052" s="168">
        <f>B1053+B1053+B1054+B1056+B1057+B1058</f>
        <v>15</v>
      </c>
      <c r="C1052" s="168">
        <f>SUM(C1053:C1058)</f>
        <v>0</v>
      </c>
      <c r="D1052" s="163"/>
    </row>
    <row r="1053" ht="22" customHeight="1" spans="1:4">
      <c r="A1053" s="178" t="s">
        <v>93</v>
      </c>
      <c r="B1053" s="164"/>
      <c r="C1053" s="164"/>
      <c r="D1053" s="163"/>
    </row>
    <row r="1054" ht="22" customHeight="1" spans="1:4">
      <c r="A1054" s="178" t="s">
        <v>94</v>
      </c>
      <c r="B1054" s="164"/>
      <c r="C1054" s="164"/>
      <c r="D1054" s="163"/>
    </row>
    <row r="1055" ht="22" customHeight="1" spans="1:4">
      <c r="A1055" s="178" t="s">
        <v>95</v>
      </c>
      <c r="B1055" s="164"/>
      <c r="C1055" s="164"/>
      <c r="D1055" s="163"/>
    </row>
    <row r="1056" ht="22" customHeight="1" spans="1:4">
      <c r="A1056" s="178" t="s">
        <v>884</v>
      </c>
      <c r="B1056" s="164"/>
      <c r="C1056" s="164"/>
      <c r="D1056" s="163"/>
    </row>
    <row r="1057" ht="22" customHeight="1" spans="1:4">
      <c r="A1057" s="178" t="s">
        <v>102</v>
      </c>
      <c r="B1057" s="164"/>
      <c r="C1057" s="164"/>
      <c r="D1057" s="163"/>
    </row>
    <row r="1058" ht="22" customHeight="1" spans="1:4">
      <c r="A1058" s="178" t="s">
        <v>885</v>
      </c>
      <c r="B1058" s="164">
        <v>15</v>
      </c>
      <c r="C1058" s="164"/>
      <c r="D1058" s="163"/>
    </row>
    <row r="1059" ht="22" customHeight="1" spans="1:4">
      <c r="A1059" s="178" t="s">
        <v>886</v>
      </c>
      <c r="B1059" s="168">
        <f>SUM(B1060:B1068)</f>
        <v>0</v>
      </c>
      <c r="C1059" s="168">
        <f>SUM(C1060:C1068)</f>
        <v>0</v>
      </c>
      <c r="D1059" s="163"/>
    </row>
    <row r="1060" ht="22" customHeight="1" spans="1:4">
      <c r="A1060" s="178" t="s">
        <v>887</v>
      </c>
      <c r="B1060" s="164"/>
      <c r="C1060" s="164"/>
      <c r="D1060" s="163"/>
    </row>
    <row r="1061" ht="22" customHeight="1" spans="1:4">
      <c r="A1061" s="178" t="s">
        <v>888</v>
      </c>
      <c r="B1061" s="164"/>
      <c r="C1061" s="164"/>
      <c r="D1061" s="163"/>
    </row>
    <row r="1062" ht="22" customHeight="1" spans="1:4">
      <c r="A1062" s="178" t="s">
        <v>889</v>
      </c>
      <c r="B1062" s="164"/>
      <c r="C1062" s="164"/>
      <c r="D1062" s="163"/>
    </row>
    <row r="1063" ht="22" customHeight="1" spans="1:4">
      <c r="A1063" s="178" t="s">
        <v>890</v>
      </c>
      <c r="B1063" s="164"/>
      <c r="C1063" s="164"/>
      <c r="D1063" s="163"/>
    </row>
    <row r="1064" ht="22" customHeight="1" spans="1:4">
      <c r="A1064" s="178" t="s">
        <v>891</v>
      </c>
      <c r="B1064" s="164"/>
      <c r="C1064" s="164"/>
      <c r="D1064" s="163"/>
    </row>
    <row r="1065" ht="22" customHeight="1" spans="1:4">
      <c r="A1065" s="178" t="s">
        <v>892</v>
      </c>
      <c r="B1065" s="164"/>
      <c r="C1065" s="164"/>
      <c r="D1065" s="163"/>
    </row>
    <row r="1066" ht="22" customHeight="1" spans="1:4">
      <c r="A1066" s="178" t="s">
        <v>893</v>
      </c>
      <c r="B1066" s="164"/>
      <c r="C1066" s="164"/>
      <c r="D1066" s="163"/>
    </row>
    <row r="1067" ht="22" customHeight="1" spans="1:4">
      <c r="A1067" s="178" t="s">
        <v>894</v>
      </c>
      <c r="B1067" s="164"/>
      <c r="C1067" s="164"/>
      <c r="D1067" s="163"/>
    </row>
    <row r="1068" ht="22" customHeight="1" spans="1:4">
      <c r="A1068" s="178" t="s">
        <v>895</v>
      </c>
      <c r="B1068" s="164"/>
      <c r="C1068" s="164"/>
      <c r="D1068" s="163"/>
    </row>
    <row r="1069" ht="22" customHeight="1" spans="1:4">
      <c r="A1069" s="178" t="s">
        <v>896</v>
      </c>
      <c r="B1069" s="168">
        <f>SUM(B1070:B1074)</f>
        <v>20</v>
      </c>
      <c r="C1069" s="168">
        <f>SUM(C1070:C1074)</f>
        <v>0</v>
      </c>
      <c r="D1069" s="163"/>
    </row>
    <row r="1070" ht="22" customHeight="1" spans="1:4">
      <c r="A1070" s="178" t="s">
        <v>897</v>
      </c>
      <c r="B1070" s="164"/>
      <c r="C1070" s="164"/>
      <c r="D1070" s="163"/>
    </row>
    <row r="1071" ht="22" customHeight="1" spans="1:4">
      <c r="A1071" s="180" t="s">
        <v>898</v>
      </c>
      <c r="B1071" s="164"/>
      <c r="C1071" s="164"/>
      <c r="D1071" s="163"/>
    </row>
    <row r="1072" ht="22" customHeight="1" spans="1:4">
      <c r="A1072" s="178" t="s">
        <v>899</v>
      </c>
      <c r="B1072" s="164"/>
      <c r="C1072" s="164"/>
      <c r="D1072" s="163"/>
    </row>
    <row r="1073" ht="22" customHeight="1" spans="1:4">
      <c r="A1073" s="178" t="s">
        <v>900</v>
      </c>
      <c r="B1073" s="164"/>
      <c r="C1073" s="164"/>
      <c r="D1073" s="163"/>
    </row>
    <row r="1074" ht="22" customHeight="1" spans="1:4">
      <c r="A1074" s="178" t="s">
        <v>901</v>
      </c>
      <c r="B1074" s="164">
        <v>20</v>
      </c>
      <c r="C1074" s="164"/>
      <c r="D1074" s="163"/>
    </row>
    <row r="1075" ht="22" customHeight="1" spans="1:4">
      <c r="A1075" s="178" t="s">
        <v>902</v>
      </c>
      <c r="B1075" s="168">
        <f>SUM(B1076:B1077)</f>
        <v>0</v>
      </c>
      <c r="C1075" s="168">
        <f>SUM(C1076:C1077)</f>
        <v>0</v>
      </c>
      <c r="D1075" s="163"/>
    </row>
    <row r="1076" ht="22" customHeight="1" spans="1:4">
      <c r="A1076" s="178" t="s">
        <v>903</v>
      </c>
      <c r="B1076" s="164"/>
      <c r="C1076" s="164"/>
      <c r="D1076" s="163"/>
    </row>
    <row r="1077" ht="22" customHeight="1" spans="1:4">
      <c r="A1077" s="178" t="s">
        <v>904</v>
      </c>
      <c r="B1077" s="164"/>
      <c r="C1077" s="164"/>
      <c r="D1077" s="163"/>
    </row>
    <row r="1078" ht="22" customHeight="1" spans="1:4">
      <c r="A1078" s="178" t="s">
        <v>905</v>
      </c>
      <c r="B1078" s="168">
        <f>SUM(B1079,B1080)</f>
        <v>0</v>
      </c>
      <c r="C1078" s="168">
        <f>SUM(C1079,C1080)</f>
        <v>0</v>
      </c>
      <c r="D1078" s="163"/>
    </row>
    <row r="1079" ht="22" customHeight="1" spans="1:4">
      <c r="A1079" s="178" t="s">
        <v>906</v>
      </c>
      <c r="B1079" s="164"/>
      <c r="C1079" s="164"/>
      <c r="D1079" s="163"/>
    </row>
    <row r="1080" ht="22" customHeight="1" spans="1:4">
      <c r="A1080" s="178" t="s">
        <v>907</v>
      </c>
      <c r="B1080" s="164"/>
      <c r="C1080" s="164"/>
      <c r="D1080" s="163"/>
    </row>
    <row r="1081" ht="22" customHeight="1" spans="1:4">
      <c r="A1081" s="178" t="s">
        <v>908</v>
      </c>
      <c r="B1081" s="164">
        <f>SUM(B1082:B1090)</f>
        <v>0</v>
      </c>
      <c r="C1081" s="164">
        <f>SUM(C1082:C1090)</f>
        <v>0</v>
      </c>
      <c r="D1081" s="163"/>
    </row>
    <row r="1082" ht="22" customHeight="1" spans="1:4">
      <c r="A1082" s="178" t="s">
        <v>909</v>
      </c>
      <c r="B1082" s="164"/>
      <c r="C1082" s="164"/>
      <c r="D1082" s="163"/>
    </row>
    <row r="1083" ht="22" customHeight="1" spans="1:4">
      <c r="A1083" s="178" t="s">
        <v>910</v>
      </c>
      <c r="B1083" s="164"/>
      <c r="C1083" s="164"/>
      <c r="D1083" s="163"/>
    </row>
    <row r="1084" ht="22" customHeight="1" spans="1:4">
      <c r="A1084" s="178" t="s">
        <v>911</v>
      </c>
      <c r="B1084" s="164"/>
      <c r="C1084" s="164"/>
      <c r="D1084" s="163"/>
    </row>
    <row r="1085" ht="22" customHeight="1" spans="1:4">
      <c r="A1085" s="178" t="s">
        <v>912</v>
      </c>
      <c r="B1085" s="164"/>
      <c r="C1085" s="164"/>
      <c r="D1085" s="163"/>
    </row>
    <row r="1086" ht="22" customHeight="1" spans="1:4">
      <c r="A1086" s="178" t="s">
        <v>913</v>
      </c>
      <c r="B1086" s="164"/>
      <c r="C1086" s="164"/>
      <c r="D1086" s="163"/>
    </row>
    <row r="1087" ht="22" customHeight="1" spans="1:4">
      <c r="A1087" s="178" t="s">
        <v>914</v>
      </c>
      <c r="B1087" s="164"/>
      <c r="C1087" s="164"/>
      <c r="D1087" s="163"/>
    </row>
    <row r="1088" ht="22" customHeight="1" spans="1:4">
      <c r="A1088" s="178" t="s">
        <v>915</v>
      </c>
      <c r="B1088" s="164"/>
      <c r="C1088" s="164"/>
      <c r="D1088" s="163"/>
    </row>
    <row r="1089" ht="22" customHeight="1" spans="1:4">
      <c r="A1089" s="178" t="s">
        <v>916</v>
      </c>
      <c r="B1089" s="164"/>
      <c r="C1089" s="164"/>
      <c r="D1089" s="163"/>
    </row>
    <row r="1090" ht="22" customHeight="1" spans="1:4">
      <c r="A1090" s="178" t="s">
        <v>917</v>
      </c>
      <c r="B1090" s="164"/>
      <c r="C1090" s="164"/>
      <c r="D1090" s="163"/>
    </row>
    <row r="1091" ht="22" customHeight="1" spans="1:4">
      <c r="A1091" s="178" t="s">
        <v>918</v>
      </c>
      <c r="B1091" s="164">
        <f>SUM(B1092,B1119,B1134)</f>
        <v>2053</v>
      </c>
      <c r="C1091" s="164">
        <f>SUM(C1092,C1119,C1134)</f>
        <v>350</v>
      </c>
      <c r="D1091" s="163"/>
    </row>
    <row r="1092" ht="22" customHeight="1" spans="1:4">
      <c r="A1092" s="178" t="s">
        <v>919</v>
      </c>
      <c r="B1092" s="168">
        <f>SUM(B1093:B1118)</f>
        <v>1973</v>
      </c>
      <c r="C1092" s="168">
        <f>SUM(C1093:C1118)</f>
        <v>303</v>
      </c>
      <c r="D1092" s="163"/>
    </row>
    <row r="1093" ht="22" customHeight="1" spans="1:4">
      <c r="A1093" s="178" t="s">
        <v>93</v>
      </c>
      <c r="B1093" s="164">
        <v>698</v>
      </c>
      <c r="C1093" s="164">
        <v>303</v>
      </c>
      <c r="D1093" s="163"/>
    </row>
    <row r="1094" ht="22" customHeight="1" spans="1:4">
      <c r="A1094" s="178" t="s">
        <v>94</v>
      </c>
      <c r="B1094" s="164"/>
      <c r="C1094" s="164"/>
      <c r="D1094" s="163"/>
    </row>
    <row r="1095" ht="22" customHeight="1" spans="1:4">
      <c r="A1095" s="178" t="s">
        <v>95</v>
      </c>
      <c r="B1095" s="164"/>
      <c r="C1095" s="164"/>
      <c r="D1095" s="163"/>
    </row>
    <row r="1096" ht="22" customHeight="1" spans="1:4">
      <c r="A1096" s="178" t="s">
        <v>920</v>
      </c>
      <c r="B1096" s="164"/>
      <c r="C1096" s="164"/>
      <c r="D1096" s="163"/>
    </row>
    <row r="1097" ht="22" customHeight="1" spans="1:4">
      <c r="A1097" s="178" t="s">
        <v>921</v>
      </c>
      <c r="B1097" s="164">
        <v>8</v>
      </c>
      <c r="C1097" s="164"/>
      <c r="D1097" s="163"/>
    </row>
    <row r="1098" ht="22" customHeight="1" spans="1:4">
      <c r="A1098" s="178" t="s">
        <v>922</v>
      </c>
      <c r="B1098" s="164"/>
      <c r="C1098" s="164"/>
      <c r="D1098" s="163"/>
    </row>
    <row r="1099" ht="22" customHeight="1" spans="1:4">
      <c r="A1099" s="178" t="s">
        <v>923</v>
      </c>
      <c r="B1099" s="164"/>
      <c r="C1099" s="164"/>
      <c r="D1099" s="163"/>
    </row>
    <row r="1100" ht="22" customHeight="1" spans="1:4">
      <c r="A1100" s="178" t="s">
        <v>924</v>
      </c>
      <c r="B1100" s="164">
        <v>121</v>
      </c>
      <c r="C1100" s="164"/>
      <c r="D1100" s="163"/>
    </row>
    <row r="1101" ht="22" customHeight="1" spans="1:4">
      <c r="A1101" s="178" t="s">
        <v>925</v>
      </c>
      <c r="B1101" s="164"/>
      <c r="C1101" s="164"/>
      <c r="D1101" s="163"/>
    </row>
    <row r="1102" ht="22" customHeight="1" spans="1:4">
      <c r="A1102" s="178" t="s">
        <v>926</v>
      </c>
      <c r="B1102" s="164"/>
      <c r="C1102" s="164"/>
      <c r="D1102" s="163"/>
    </row>
    <row r="1103" ht="22" customHeight="1" spans="1:4">
      <c r="A1103" s="178" t="s">
        <v>927</v>
      </c>
      <c r="B1103" s="164"/>
      <c r="C1103" s="164"/>
      <c r="D1103" s="163"/>
    </row>
    <row r="1104" ht="22" customHeight="1" spans="1:4">
      <c r="A1104" s="178" t="s">
        <v>928</v>
      </c>
      <c r="B1104" s="164"/>
      <c r="C1104" s="164"/>
      <c r="D1104" s="163"/>
    </row>
    <row r="1105" ht="22" customHeight="1" spans="1:4">
      <c r="A1105" s="178" t="s">
        <v>929</v>
      </c>
      <c r="B1105" s="164"/>
      <c r="C1105" s="164"/>
      <c r="D1105" s="163"/>
    </row>
    <row r="1106" ht="22" customHeight="1" spans="1:4">
      <c r="A1106" s="178" t="s">
        <v>930</v>
      </c>
      <c r="B1106" s="164"/>
      <c r="C1106" s="164"/>
      <c r="D1106" s="163"/>
    </row>
    <row r="1107" ht="22" customHeight="1" spans="1:4">
      <c r="A1107" s="178" t="s">
        <v>931</v>
      </c>
      <c r="B1107" s="164"/>
      <c r="C1107" s="164"/>
      <c r="D1107" s="163"/>
    </row>
    <row r="1108" ht="22" customHeight="1" spans="1:4">
      <c r="A1108" s="178" t="s">
        <v>932</v>
      </c>
      <c r="B1108" s="164"/>
      <c r="C1108" s="164"/>
      <c r="D1108" s="163"/>
    </row>
    <row r="1109" ht="22" customHeight="1" spans="1:4">
      <c r="A1109" s="178" t="s">
        <v>933</v>
      </c>
      <c r="B1109" s="164"/>
      <c r="C1109" s="164"/>
      <c r="D1109" s="163"/>
    </row>
    <row r="1110" ht="22" customHeight="1" spans="1:4">
      <c r="A1110" s="178" t="s">
        <v>934</v>
      </c>
      <c r="B1110" s="164"/>
      <c r="C1110" s="164"/>
      <c r="D1110" s="163"/>
    </row>
    <row r="1111" ht="22" customHeight="1" spans="1:4">
      <c r="A1111" s="178" t="s">
        <v>935</v>
      </c>
      <c r="B1111" s="164"/>
      <c r="C1111" s="164"/>
      <c r="D1111" s="163"/>
    </row>
    <row r="1112" ht="22" customHeight="1" spans="1:4">
      <c r="A1112" s="178" t="s">
        <v>936</v>
      </c>
      <c r="B1112" s="164"/>
      <c r="C1112" s="164"/>
      <c r="D1112" s="163"/>
    </row>
    <row r="1113" ht="22" customHeight="1" spans="1:4">
      <c r="A1113" s="178" t="s">
        <v>937</v>
      </c>
      <c r="B1113" s="164"/>
      <c r="C1113" s="164"/>
      <c r="D1113" s="163"/>
    </row>
    <row r="1114" ht="22" customHeight="1" spans="1:4">
      <c r="A1114" s="178" t="s">
        <v>938</v>
      </c>
      <c r="B1114" s="164"/>
      <c r="C1114" s="164"/>
      <c r="D1114" s="163"/>
    </row>
    <row r="1115" ht="22" customHeight="1" spans="1:4">
      <c r="A1115" s="178" t="s">
        <v>939</v>
      </c>
      <c r="B1115" s="164"/>
      <c r="C1115" s="164"/>
      <c r="D1115" s="163"/>
    </row>
    <row r="1116" ht="22" customHeight="1" spans="1:4">
      <c r="A1116" s="178" t="s">
        <v>940</v>
      </c>
      <c r="B1116" s="164"/>
      <c r="C1116" s="164"/>
      <c r="D1116" s="163"/>
    </row>
    <row r="1117" ht="22" customHeight="1" spans="1:4">
      <c r="A1117" s="178" t="s">
        <v>102</v>
      </c>
      <c r="B1117" s="164">
        <v>165</v>
      </c>
      <c r="C1117" s="164"/>
      <c r="D1117" s="163"/>
    </row>
    <row r="1118" ht="22" customHeight="1" spans="1:4">
      <c r="A1118" s="178" t="s">
        <v>941</v>
      </c>
      <c r="B1118" s="164">
        <v>981</v>
      </c>
      <c r="C1118" s="164"/>
      <c r="D1118" s="163"/>
    </row>
    <row r="1119" ht="22" customHeight="1" spans="1:4">
      <c r="A1119" s="178" t="s">
        <v>942</v>
      </c>
      <c r="B1119" s="168">
        <f>SUM(B1120:B1134)</f>
        <v>80</v>
      </c>
      <c r="C1119" s="168">
        <f>SUM(C1120:C1134)</f>
        <v>47</v>
      </c>
      <c r="D1119" s="163"/>
    </row>
    <row r="1120" ht="22" customHeight="1" spans="1:4">
      <c r="A1120" s="178" t="s">
        <v>93</v>
      </c>
      <c r="B1120" s="164"/>
      <c r="C1120" s="164"/>
      <c r="D1120" s="163"/>
    </row>
    <row r="1121" ht="22" customHeight="1" spans="1:4">
      <c r="A1121" s="178" t="s">
        <v>94</v>
      </c>
      <c r="B1121" s="164"/>
      <c r="C1121" s="164"/>
      <c r="D1121" s="163"/>
    </row>
    <row r="1122" ht="22" customHeight="1" spans="1:4">
      <c r="A1122" s="178" t="s">
        <v>95</v>
      </c>
      <c r="B1122" s="164"/>
      <c r="C1122" s="164"/>
      <c r="D1122" s="163"/>
    </row>
    <row r="1123" ht="22" customHeight="1" spans="1:4">
      <c r="A1123" s="178" t="s">
        <v>943</v>
      </c>
      <c r="B1123" s="164"/>
      <c r="C1123" s="164"/>
      <c r="D1123" s="163"/>
    </row>
    <row r="1124" ht="22" customHeight="1" spans="1:4">
      <c r="A1124" s="178" t="s">
        <v>944</v>
      </c>
      <c r="B1124" s="164"/>
      <c r="C1124" s="164"/>
      <c r="D1124" s="163"/>
    </row>
    <row r="1125" ht="22" customHeight="1" spans="1:4">
      <c r="A1125" s="178" t="s">
        <v>945</v>
      </c>
      <c r="B1125" s="164"/>
      <c r="C1125" s="164"/>
      <c r="D1125" s="163"/>
    </row>
    <row r="1126" ht="22" customHeight="1" spans="1:4">
      <c r="A1126" s="178" t="s">
        <v>946</v>
      </c>
      <c r="B1126" s="164"/>
      <c r="C1126" s="164"/>
      <c r="D1126" s="163"/>
    </row>
    <row r="1127" ht="22" customHeight="1" spans="1:4">
      <c r="A1127" s="178" t="s">
        <v>947</v>
      </c>
      <c r="B1127" s="164"/>
      <c r="C1127" s="164"/>
      <c r="D1127" s="163"/>
    </row>
    <row r="1128" ht="22" customHeight="1" spans="1:4">
      <c r="A1128" s="178" t="s">
        <v>948</v>
      </c>
      <c r="B1128" s="164">
        <v>40</v>
      </c>
      <c r="C1128" s="164">
        <v>39</v>
      </c>
      <c r="D1128" s="163"/>
    </row>
    <row r="1129" ht="22" customHeight="1" spans="1:4">
      <c r="A1129" s="178" t="s">
        <v>949</v>
      </c>
      <c r="B1129" s="164"/>
      <c r="C1129" s="164"/>
      <c r="D1129" s="163"/>
    </row>
    <row r="1130" ht="22" customHeight="1" spans="1:4">
      <c r="A1130" s="178" t="s">
        <v>950</v>
      </c>
      <c r="B1130" s="164"/>
      <c r="C1130" s="164"/>
      <c r="D1130" s="163"/>
    </row>
    <row r="1131" ht="22" customHeight="1" spans="1:4">
      <c r="A1131" s="178" t="s">
        <v>951</v>
      </c>
      <c r="B1131" s="164"/>
      <c r="C1131" s="164"/>
      <c r="D1131" s="163"/>
    </row>
    <row r="1132" ht="22" customHeight="1" spans="1:4">
      <c r="A1132" s="178" t="s">
        <v>952</v>
      </c>
      <c r="B1132" s="164"/>
      <c r="C1132" s="164"/>
      <c r="D1132" s="163"/>
    </row>
    <row r="1133" ht="22" customHeight="1" spans="1:4">
      <c r="A1133" s="178" t="s">
        <v>953</v>
      </c>
      <c r="B1133" s="164">
        <v>40</v>
      </c>
      <c r="C1133" s="164">
        <v>8</v>
      </c>
      <c r="D1133" s="163"/>
    </row>
    <row r="1134" ht="22" customHeight="1" spans="1:4">
      <c r="A1134" s="178" t="s">
        <v>954</v>
      </c>
      <c r="B1134" s="164"/>
      <c r="C1134" s="164"/>
      <c r="D1134" s="163"/>
    </row>
    <row r="1135" ht="22" customHeight="1" spans="1:4">
      <c r="A1135" s="178" t="s">
        <v>955</v>
      </c>
      <c r="B1135" s="164">
        <f>SUM(B1136,B1147,B1151)</f>
        <v>6403</v>
      </c>
      <c r="C1135" s="164">
        <f>SUM(C1136,C1147,C1151)</f>
        <v>5100</v>
      </c>
      <c r="D1135" s="163"/>
    </row>
    <row r="1136" ht="22" customHeight="1" spans="1:4">
      <c r="A1136" s="178" t="s">
        <v>956</v>
      </c>
      <c r="B1136" s="168">
        <f>SUM(B1137:B1146)</f>
        <v>5972</v>
      </c>
      <c r="C1136" s="168">
        <f>SUM(C1137:C1146)</f>
        <v>4700</v>
      </c>
      <c r="D1136" s="163"/>
    </row>
    <row r="1137" ht="22" customHeight="1" spans="1:4">
      <c r="A1137" s="178" t="s">
        <v>957</v>
      </c>
      <c r="B1137" s="164">
        <v>35</v>
      </c>
      <c r="C1137" s="164"/>
      <c r="D1137" s="163"/>
    </row>
    <row r="1138" ht="22" customHeight="1" spans="1:4">
      <c r="A1138" s="178" t="s">
        <v>958</v>
      </c>
      <c r="B1138" s="164"/>
      <c r="C1138" s="164"/>
      <c r="D1138" s="163"/>
    </row>
    <row r="1139" ht="22" customHeight="1" spans="1:4">
      <c r="A1139" s="178" t="s">
        <v>959</v>
      </c>
      <c r="B1139" s="164">
        <v>2421</v>
      </c>
      <c r="C1139" s="164">
        <v>2400</v>
      </c>
      <c r="D1139" s="163"/>
    </row>
    <row r="1140" ht="22" customHeight="1" spans="1:4">
      <c r="A1140" s="178" t="s">
        <v>960</v>
      </c>
      <c r="B1140" s="164"/>
      <c r="C1140" s="164"/>
      <c r="D1140" s="163"/>
    </row>
    <row r="1141" ht="22" customHeight="1" spans="1:4">
      <c r="A1141" s="178" t="s">
        <v>961</v>
      </c>
      <c r="B1141" s="164">
        <v>243</v>
      </c>
      <c r="C1141" s="164"/>
      <c r="D1141" s="163"/>
    </row>
    <row r="1142" ht="22" customHeight="1" spans="1:4">
      <c r="A1142" s="178" t="s">
        <v>962</v>
      </c>
      <c r="B1142" s="164">
        <v>1</v>
      </c>
      <c r="C1142" s="164"/>
      <c r="D1142" s="163"/>
    </row>
    <row r="1143" ht="22" customHeight="1" spans="1:4">
      <c r="A1143" s="178" t="s">
        <v>963</v>
      </c>
      <c r="B1143" s="164"/>
      <c r="C1143" s="164"/>
      <c r="D1143" s="163"/>
    </row>
    <row r="1144" ht="22" customHeight="1" spans="1:4">
      <c r="A1144" s="178" t="s">
        <v>964</v>
      </c>
      <c r="B1144" s="164">
        <v>300</v>
      </c>
      <c r="C1144" s="164"/>
      <c r="D1144" s="163"/>
    </row>
    <row r="1145" ht="22" customHeight="1" spans="1:4">
      <c r="A1145" s="178" t="s">
        <v>965</v>
      </c>
      <c r="B1145" s="164"/>
      <c r="C1145" s="164"/>
      <c r="D1145" s="163"/>
    </row>
    <row r="1146" ht="22" customHeight="1" spans="1:4">
      <c r="A1146" s="178" t="s">
        <v>966</v>
      </c>
      <c r="B1146" s="164">
        <v>2972</v>
      </c>
      <c r="C1146" s="164">
        <v>2300</v>
      </c>
      <c r="D1146" s="163"/>
    </row>
    <row r="1147" ht="22" customHeight="1" spans="1:4">
      <c r="A1147" s="178" t="s">
        <v>967</v>
      </c>
      <c r="B1147" s="168">
        <f>SUM(B1148:B1150)</f>
        <v>0</v>
      </c>
      <c r="C1147" s="168"/>
      <c r="D1147" s="163"/>
    </row>
    <row r="1148" ht="22" customHeight="1" spans="1:4">
      <c r="A1148" s="178" t="s">
        <v>968</v>
      </c>
      <c r="B1148" s="164"/>
      <c r="C1148" s="164"/>
      <c r="D1148" s="163"/>
    </row>
    <row r="1149" ht="22" customHeight="1" spans="1:4">
      <c r="A1149" s="178" t="s">
        <v>969</v>
      </c>
      <c r="B1149" s="164"/>
      <c r="C1149" s="164"/>
      <c r="D1149" s="163"/>
    </row>
    <row r="1150" ht="22" customHeight="1" spans="1:4">
      <c r="A1150" s="178" t="s">
        <v>970</v>
      </c>
      <c r="B1150" s="164"/>
      <c r="C1150" s="164"/>
      <c r="D1150" s="163"/>
    </row>
    <row r="1151" ht="22" customHeight="1" spans="1:4">
      <c r="A1151" s="178" t="s">
        <v>971</v>
      </c>
      <c r="B1151" s="168">
        <f>SUM(B1152:B1154)</f>
        <v>431</v>
      </c>
      <c r="C1151" s="168">
        <f>SUM(C1152:C1154)</f>
        <v>400</v>
      </c>
      <c r="D1151" s="163"/>
    </row>
    <row r="1152" ht="22" customHeight="1" spans="1:4">
      <c r="A1152" s="178" t="s">
        <v>972</v>
      </c>
      <c r="B1152" s="164"/>
      <c r="C1152" s="164"/>
      <c r="D1152" s="163"/>
    </row>
    <row r="1153" ht="22" customHeight="1" spans="1:4">
      <c r="A1153" s="178" t="s">
        <v>973</v>
      </c>
      <c r="B1153" s="164"/>
      <c r="C1153" s="164"/>
      <c r="D1153" s="163"/>
    </row>
    <row r="1154" ht="22" customHeight="1" spans="1:4">
      <c r="A1154" s="178" t="s">
        <v>974</v>
      </c>
      <c r="B1154" s="164">
        <v>431</v>
      </c>
      <c r="C1154" s="164">
        <v>400</v>
      </c>
      <c r="D1154" s="163"/>
    </row>
    <row r="1155" ht="22" customHeight="1" spans="1:4">
      <c r="A1155" s="178" t="s">
        <v>975</v>
      </c>
      <c r="B1155" s="164">
        <f>SUM(B1156,B1174,B1180,B1186)</f>
        <v>572</v>
      </c>
      <c r="C1155" s="164">
        <f>SUM(C1156,C1174,C1180,C1186)</f>
        <v>119</v>
      </c>
      <c r="D1155" s="163"/>
    </row>
    <row r="1156" ht="22" customHeight="1" spans="1:4">
      <c r="A1156" s="178" t="s">
        <v>976</v>
      </c>
      <c r="B1156" s="168">
        <f>SUM(B1157:B1173)</f>
        <v>236</v>
      </c>
      <c r="C1156" s="168">
        <f>SUM(C1157:C1173)</f>
        <v>87</v>
      </c>
      <c r="D1156" s="163"/>
    </row>
    <row r="1157" ht="22" customHeight="1" spans="1:4">
      <c r="A1157" s="178" t="s">
        <v>93</v>
      </c>
      <c r="B1157" s="164"/>
      <c r="C1157" s="164"/>
      <c r="D1157" s="163"/>
    </row>
    <row r="1158" ht="22" customHeight="1" spans="1:4">
      <c r="A1158" s="178" t="s">
        <v>94</v>
      </c>
      <c r="B1158" s="164"/>
      <c r="C1158" s="164"/>
      <c r="D1158" s="163"/>
    </row>
    <row r="1159" ht="22" customHeight="1" spans="1:4">
      <c r="A1159" s="178" t="s">
        <v>95</v>
      </c>
      <c r="B1159" s="164"/>
      <c r="C1159" s="164"/>
      <c r="D1159" s="163"/>
    </row>
    <row r="1160" ht="22" customHeight="1" spans="1:4">
      <c r="A1160" s="178" t="s">
        <v>977</v>
      </c>
      <c r="B1160" s="164"/>
      <c r="C1160" s="164"/>
      <c r="D1160" s="163"/>
    </row>
    <row r="1161" ht="22" customHeight="1" spans="1:4">
      <c r="A1161" s="178" t="s">
        <v>978</v>
      </c>
      <c r="B1161" s="164"/>
      <c r="C1161" s="164"/>
      <c r="D1161" s="163"/>
    </row>
    <row r="1162" ht="22" customHeight="1" spans="1:4">
      <c r="A1162" s="178" t="s">
        <v>979</v>
      </c>
      <c r="B1162" s="164"/>
      <c r="C1162" s="164"/>
      <c r="D1162" s="163"/>
    </row>
    <row r="1163" ht="22" customHeight="1" spans="1:4">
      <c r="A1163" s="178" t="s">
        <v>980</v>
      </c>
      <c r="B1163" s="164"/>
      <c r="C1163" s="164"/>
      <c r="D1163" s="163"/>
    </row>
    <row r="1164" ht="22" customHeight="1" spans="1:4">
      <c r="A1164" s="178" t="s">
        <v>981</v>
      </c>
      <c r="B1164" s="164"/>
      <c r="C1164" s="164"/>
      <c r="D1164" s="163"/>
    </row>
    <row r="1165" ht="22" customHeight="1" spans="1:4">
      <c r="A1165" s="178" t="s">
        <v>982</v>
      </c>
      <c r="B1165" s="164"/>
      <c r="C1165" s="164"/>
      <c r="D1165" s="163"/>
    </row>
    <row r="1166" ht="22" customHeight="1" spans="1:4">
      <c r="A1166" s="178" t="s">
        <v>983</v>
      </c>
      <c r="B1166" s="164"/>
      <c r="C1166" s="164"/>
      <c r="D1166" s="163"/>
    </row>
    <row r="1167" ht="22" customHeight="1" spans="1:4">
      <c r="A1167" s="178" t="s">
        <v>984</v>
      </c>
      <c r="B1167" s="164">
        <v>100</v>
      </c>
      <c r="C1167" s="164">
        <v>87</v>
      </c>
      <c r="D1167" s="163"/>
    </row>
    <row r="1168" ht="22" customHeight="1" spans="1:4">
      <c r="A1168" s="178" t="s">
        <v>985</v>
      </c>
      <c r="B1168" s="164"/>
      <c r="C1168" s="164"/>
      <c r="D1168" s="163"/>
    </row>
    <row r="1169" ht="22" customHeight="1" spans="1:4">
      <c r="A1169" s="178" t="s">
        <v>986</v>
      </c>
      <c r="B1169" s="164"/>
      <c r="C1169" s="164"/>
      <c r="D1169" s="163"/>
    </row>
    <row r="1170" ht="22" customHeight="1" spans="1:4">
      <c r="A1170" s="178" t="s">
        <v>987</v>
      </c>
      <c r="B1170" s="164"/>
      <c r="C1170" s="164"/>
      <c r="D1170" s="163"/>
    </row>
    <row r="1171" ht="22" customHeight="1" spans="1:4">
      <c r="A1171" s="178" t="s">
        <v>988</v>
      </c>
      <c r="B1171" s="164"/>
      <c r="C1171" s="164"/>
      <c r="D1171" s="163"/>
    </row>
    <row r="1172" ht="22" customHeight="1" spans="1:4">
      <c r="A1172" s="178" t="s">
        <v>102</v>
      </c>
      <c r="B1172" s="164"/>
      <c r="C1172" s="164"/>
      <c r="D1172" s="163"/>
    </row>
    <row r="1173" ht="22" customHeight="1" spans="1:4">
      <c r="A1173" s="178" t="s">
        <v>989</v>
      </c>
      <c r="B1173" s="164">
        <v>136</v>
      </c>
      <c r="C1173" s="164"/>
      <c r="D1173" s="163"/>
    </row>
    <row r="1174" ht="22" customHeight="1" spans="1:4">
      <c r="A1174" s="178" t="s">
        <v>990</v>
      </c>
      <c r="B1174" s="168">
        <f>SUM(B1175:B1179)</f>
        <v>0</v>
      </c>
      <c r="C1174" s="168">
        <f>SUM(C1175:C1179)</f>
        <v>0</v>
      </c>
      <c r="D1174" s="163"/>
    </row>
    <row r="1175" ht="22" customHeight="1" spans="1:4">
      <c r="A1175" s="178" t="s">
        <v>991</v>
      </c>
      <c r="B1175" s="164"/>
      <c r="C1175" s="164"/>
      <c r="D1175" s="163"/>
    </row>
    <row r="1176" ht="22" customHeight="1" spans="1:4">
      <c r="A1176" s="178" t="s">
        <v>992</v>
      </c>
      <c r="B1176" s="164"/>
      <c r="C1176" s="164"/>
      <c r="D1176" s="163"/>
    </row>
    <row r="1177" ht="22" customHeight="1" spans="1:4">
      <c r="A1177" s="178" t="s">
        <v>993</v>
      </c>
      <c r="B1177" s="164"/>
      <c r="C1177" s="164"/>
      <c r="D1177" s="163"/>
    </row>
    <row r="1178" ht="22" customHeight="1" spans="1:4">
      <c r="A1178" s="178" t="s">
        <v>994</v>
      </c>
      <c r="B1178" s="164"/>
      <c r="C1178" s="164"/>
      <c r="D1178" s="163"/>
    </row>
    <row r="1179" ht="22" customHeight="1" spans="1:4">
      <c r="A1179" s="178" t="s">
        <v>995</v>
      </c>
      <c r="B1179" s="164"/>
      <c r="C1179" s="164"/>
      <c r="D1179" s="163"/>
    </row>
    <row r="1180" ht="22" customHeight="1" spans="1:4">
      <c r="A1180" s="178" t="s">
        <v>996</v>
      </c>
      <c r="B1180" s="168">
        <f>SUM(B1181:B1185)</f>
        <v>114</v>
      </c>
      <c r="C1180" s="168">
        <f>SUM(C1181:C1185)</f>
        <v>32</v>
      </c>
      <c r="D1180" s="163"/>
    </row>
    <row r="1181" ht="22" customHeight="1" spans="1:4">
      <c r="A1181" s="178" t="s">
        <v>997</v>
      </c>
      <c r="B1181" s="164"/>
      <c r="C1181" s="164"/>
      <c r="D1181" s="163"/>
    </row>
    <row r="1182" ht="22" customHeight="1" spans="1:4">
      <c r="A1182" s="178" t="s">
        <v>998</v>
      </c>
      <c r="B1182" s="164"/>
      <c r="C1182" s="164"/>
      <c r="D1182" s="163"/>
    </row>
    <row r="1183" ht="22" customHeight="1" spans="1:4">
      <c r="A1183" s="178" t="s">
        <v>999</v>
      </c>
      <c r="B1183" s="164"/>
      <c r="C1183" s="164"/>
      <c r="D1183" s="163"/>
    </row>
    <row r="1184" ht="22" customHeight="1" spans="1:4">
      <c r="A1184" s="178" t="s">
        <v>1000</v>
      </c>
      <c r="B1184" s="164"/>
      <c r="C1184" s="164"/>
      <c r="D1184" s="163"/>
    </row>
    <row r="1185" ht="22" customHeight="1" spans="1:4">
      <c r="A1185" s="178" t="s">
        <v>1001</v>
      </c>
      <c r="B1185" s="164">
        <v>114</v>
      </c>
      <c r="C1185" s="164">
        <v>32</v>
      </c>
      <c r="D1185" s="163"/>
    </row>
    <row r="1186" ht="22" customHeight="1" spans="1:4">
      <c r="A1186" s="178" t="s">
        <v>1002</v>
      </c>
      <c r="B1186" s="168">
        <v>222</v>
      </c>
      <c r="C1186" s="168">
        <f>SUM(C1187:C1198)</f>
        <v>0</v>
      </c>
      <c r="D1186" s="163"/>
    </row>
    <row r="1187" ht="22" customHeight="1" spans="1:4">
      <c r="A1187" s="178" t="s">
        <v>1003</v>
      </c>
      <c r="B1187" s="164"/>
      <c r="C1187" s="164"/>
      <c r="D1187" s="163"/>
    </row>
    <row r="1188" ht="22" customHeight="1" spans="1:4">
      <c r="A1188" s="178" t="s">
        <v>1004</v>
      </c>
      <c r="B1188" s="164"/>
      <c r="C1188" s="164"/>
      <c r="D1188" s="163"/>
    </row>
    <row r="1189" ht="22" customHeight="1" spans="1:4">
      <c r="A1189" s="178" t="s">
        <v>1005</v>
      </c>
      <c r="B1189" s="164"/>
      <c r="C1189" s="164"/>
      <c r="D1189" s="163"/>
    </row>
    <row r="1190" ht="22" customHeight="1" spans="1:4">
      <c r="A1190" s="178" t="s">
        <v>1006</v>
      </c>
      <c r="B1190" s="164"/>
      <c r="C1190" s="164"/>
      <c r="D1190" s="163"/>
    </row>
    <row r="1191" ht="22" customHeight="1" spans="1:4">
      <c r="A1191" s="178" t="s">
        <v>1007</v>
      </c>
      <c r="B1191" s="164"/>
      <c r="C1191" s="164"/>
      <c r="D1191" s="163"/>
    </row>
    <row r="1192" ht="22" customHeight="1" spans="1:4">
      <c r="A1192" s="178" t="s">
        <v>1008</v>
      </c>
      <c r="B1192" s="164"/>
      <c r="C1192" s="164"/>
      <c r="D1192" s="163"/>
    </row>
    <row r="1193" ht="22" customHeight="1" spans="1:4">
      <c r="A1193" s="178" t="s">
        <v>1009</v>
      </c>
      <c r="B1193" s="164"/>
      <c r="C1193" s="164"/>
      <c r="D1193" s="163"/>
    </row>
    <row r="1194" ht="22" customHeight="1" spans="1:4">
      <c r="A1194" s="178" t="s">
        <v>1010</v>
      </c>
      <c r="B1194" s="164"/>
      <c r="C1194" s="164"/>
      <c r="D1194" s="163"/>
    </row>
    <row r="1195" ht="22" customHeight="1" spans="1:4">
      <c r="A1195" s="178" t="s">
        <v>1011</v>
      </c>
      <c r="B1195" s="164"/>
      <c r="C1195" s="164"/>
      <c r="D1195" s="163"/>
    </row>
    <row r="1196" ht="22" customHeight="1" spans="1:4">
      <c r="A1196" s="178" t="s">
        <v>1012</v>
      </c>
      <c r="B1196" s="164"/>
      <c r="C1196" s="164"/>
      <c r="D1196" s="163"/>
    </row>
    <row r="1197" ht="22" customHeight="1" spans="1:4">
      <c r="A1197" s="178" t="s">
        <v>1013</v>
      </c>
      <c r="B1197" s="164">
        <v>222</v>
      </c>
      <c r="C1197" s="164"/>
      <c r="D1197" s="163"/>
    </row>
    <row r="1198" ht="22" customHeight="1" spans="1:4">
      <c r="A1198" s="178" t="s">
        <v>1014</v>
      </c>
      <c r="B1198" s="164"/>
      <c r="C1198" s="164"/>
      <c r="D1198" s="163"/>
    </row>
    <row r="1199" ht="22" customHeight="1" spans="1:4">
      <c r="A1199" s="178" t="s">
        <v>1015</v>
      </c>
      <c r="B1199" s="164">
        <f>SUM(B1200,B1212,B1218,B1224,B1232,B1245,B1249,B1253)</f>
        <v>2045</v>
      </c>
      <c r="C1199" s="164">
        <f>SUM(C1200,C1212,C1218,C1224,C1232,C1245,C1249,C1253)</f>
        <v>925</v>
      </c>
      <c r="D1199" s="163"/>
    </row>
    <row r="1200" ht="22" customHeight="1" spans="1:4">
      <c r="A1200" s="178" t="s">
        <v>1016</v>
      </c>
      <c r="B1200" s="168">
        <f>SUM(B1201:B1211)</f>
        <v>610</v>
      </c>
      <c r="C1200" s="168">
        <f>SUM(C1201:C1211)</f>
        <v>396</v>
      </c>
      <c r="D1200" s="163"/>
    </row>
    <row r="1201" ht="22" customHeight="1" spans="1:4">
      <c r="A1201" s="178" t="s">
        <v>93</v>
      </c>
      <c r="B1201" s="164">
        <v>366</v>
      </c>
      <c r="C1201" s="164">
        <v>248</v>
      </c>
      <c r="D1201" s="163"/>
    </row>
    <row r="1202" ht="22" customHeight="1" spans="1:4">
      <c r="A1202" s="178" t="s">
        <v>94</v>
      </c>
      <c r="B1202" s="164"/>
      <c r="C1202" s="164"/>
      <c r="D1202" s="163"/>
    </row>
    <row r="1203" ht="22" customHeight="1" spans="1:4">
      <c r="A1203" s="178" t="s">
        <v>95</v>
      </c>
      <c r="B1203" s="164"/>
      <c r="C1203" s="164"/>
      <c r="D1203" s="163"/>
    </row>
    <row r="1204" ht="22" customHeight="1" spans="1:4">
      <c r="A1204" s="178" t="s">
        <v>1017</v>
      </c>
      <c r="B1204" s="164"/>
      <c r="C1204" s="164"/>
      <c r="D1204" s="163"/>
    </row>
    <row r="1205" ht="22" customHeight="1" spans="1:4">
      <c r="A1205" s="178" t="s">
        <v>1018</v>
      </c>
      <c r="B1205" s="164"/>
      <c r="C1205" s="164"/>
      <c r="D1205" s="163"/>
    </row>
    <row r="1206" ht="22" customHeight="1" spans="1:4">
      <c r="A1206" s="178" t="s">
        <v>1019</v>
      </c>
      <c r="B1206" s="164">
        <v>131</v>
      </c>
      <c r="C1206" s="164">
        <v>83</v>
      </c>
      <c r="D1206" s="163"/>
    </row>
    <row r="1207" ht="22" customHeight="1" spans="1:4">
      <c r="A1207" s="178" t="s">
        <v>1020</v>
      </c>
      <c r="B1207" s="164"/>
      <c r="C1207" s="164"/>
      <c r="D1207" s="163"/>
    </row>
    <row r="1208" ht="22" customHeight="1" spans="1:4">
      <c r="A1208" s="178" t="s">
        <v>1021</v>
      </c>
      <c r="B1208" s="164">
        <v>5</v>
      </c>
      <c r="C1208" s="164">
        <v>15</v>
      </c>
      <c r="D1208" s="163"/>
    </row>
    <row r="1209" ht="22" customHeight="1" spans="1:4">
      <c r="A1209" s="178" t="s">
        <v>1022</v>
      </c>
      <c r="B1209" s="164"/>
      <c r="C1209" s="164">
        <v>50</v>
      </c>
      <c r="D1209" s="163"/>
    </row>
    <row r="1210" ht="22" customHeight="1" spans="1:4">
      <c r="A1210" s="178" t="s">
        <v>102</v>
      </c>
      <c r="B1210" s="164"/>
      <c r="C1210" s="164"/>
      <c r="D1210" s="163"/>
    </row>
    <row r="1211" ht="22" customHeight="1" spans="1:4">
      <c r="A1211" s="178" t="s">
        <v>1023</v>
      </c>
      <c r="B1211" s="164">
        <v>108</v>
      </c>
      <c r="C1211" s="164"/>
      <c r="D1211" s="163"/>
    </row>
    <row r="1212" ht="22" customHeight="1" spans="1:4">
      <c r="A1212" s="178" t="s">
        <v>1024</v>
      </c>
      <c r="B1212" s="168">
        <f>SUM(B1213:B1217)</f>
        <v>105</v>
      </c>
      <c r="C1212" s="168">
        <f>SUM(C1213:C1217)</f>
        <v>424</v>
      </c>
      <c r="D1212" s="163"/>
    </row>
    <row r="1213" ht="22" customHeight="1" spans="1:4">
      <c r="A1213" s="178" t="s">
        <v>93</v>
      </c>
      <c r="B1213" s="164"/>
      <c r="C1213" s="164"/>
      <c r="D1213" s="163"/>
    </row>
    <row r="1214" ht="22" customHeight="1" spans="1:4">
      <c r="A1214" s="178" t="s">
        <v>94</v>
      </c>
      <c r="B1214" s="164"/>
      <c r="C1214" s="164"/>
      <c r="D1214" s="163"/>
    </row>
    <row r="1215" ht="22" customHeight="1" spans="1:4">
      <c r="A1215" s="178" t="s">
        <v>95</v>
      </c>
      <c r="B1215" s="164"/>
      <c r="C1215" s="164"/>
      <c r="D1215" s="163"/>
    </row>
    <row r="1216" ht="22" customHeight="1" spans="1:4">
      <c r="A1216" s="178" t="s">
        <v>1025</v>
      </c>
      <c r="B1216" s="164"/>
      <c r="C1216" s="164"/>
      <c r="D1216" s="163"/>
    </row>
    <row r="1217" ht="22" customHeight="1" spans="1:4">
      <c r="A1217" s="178" t="s">
        <v>1026</v>
      </c>
      <c r="B1217" s="164">
        <v>105</v>
      </c>
      <c r="C1217" s="164">
        <v>424</v>
      </c>
      <c r="D1217" s="163"/>
    </row>
    <row r="1218" ht="22" customHeight="1" spans="1:4">
      <c r="A1218" s="178" t="s">
        <v>1027</v>
      </c>
      <c r="B1218" s="168">
        <f>SUM(B1219:B1223)</f>
        <v>0</v>
      </c>
      <c r="C1218" s="168">
        <f>SUM(C1219:C1223)</f>
        <v>100</v>
      </c>
      <c r="D1218" s="163"/>
    </row>
    <row r="1219" ht="22" customHeight="1" spans="1:4">
      <c r="A1219" s="178" t="s">
        <v>93</v>
      </c>
      <c r="B1219" s="164"/>
      <c r="C1219" s="164"/>
      <c r="D1219" s="163"/>
    </row>
    <row r="1220" ht="22" customHeight="1" spans="1:4">
      <c r="A1220" s="178" t="s">
        <v>94</v>
      </c>
      <c r="B1220" s="164"/>
      <c r="C1220" s="164"/>
      <c r="D1220" s="163"/>
    </row>
    <row r="1221" ht="22" customHeight="1" spans="1:4">
      <c r="A1221" s="178" t="s">
        <v>95</v>
      </c>
      <c r="B1221" s="164"/>
      <c r="C1221" s="164"/>
      <c r="D1221" s="163"/>
    </row>
    <row r="1222" ht="22" customHeight="1" spans="1:4">
      <c r="A1222" s="178" t="s">
        <v>1028</v>
      </c>
      <c r="B1222" s="164"/>
      <c r="C1222" s="164">
        <v>100</v>
      </c>
      <c r="D1222" s="163"/>
    </row>
    <row r="1223" ht="22" customHeight="1" spans="1:4">
      <c r="A1223" s="178" t="s">
        <v>1029</v>
      </c>
      <c r="B1223" s="164"/>
      <c r="C1223" s="164"/>
      <c r="D1223" s="163"/>
    </row>
    <row r="1224" ht="22" customHeight="1" spans="1:4">
      <c r="A1224" s="178" t="s">
        <v>1030</v>
      </c>
      <c r="B1224" s="168">
        <f>SUM(B1225:B1231)</f>
        <v>0</v>
      </c>
      <c r="C1224" s="168">
        <f>SUM(C1225:C1231)</f>
        <v>0</v>
      </c>
      <c r="D1224" s="163"/>
    </row>
    <row r="1225" ht="22" customHeight="1" spans="1:4">
      <c r="A1225" s="178" t="s">
        <v>93</v>
      </c>
      <c r="B1225" s="164"/>
      <c r="C1225" s="164"/>
      <c r="D1225" s="163"/>
    </row>
    <row r="1226" ht="22" customHeight="1" spans="1:4">
      <c r="A1226" s="178" t="s">
        <v>94</v>
      </c>
      <c r="B1226" s="164"/>
      <c r="C1226" s="164"/>
      <c r="D1226" s="163"/>
    </row>
    <row r="1227" ht="22" customHeight="1" spans="1:4">
      <c r="A1227" s="178" t="s">
        <v>95</v>
      </c>
      <c r="B1227" s="164"/>
      <c r="C1227" s="164"/>
      <c r="D1227" s="163"/>
    </row>
    <row r="1228" ht="22" customHeight="1" spans="1:4">
      <c r="A1228" s="178" t="s">
        <v>1031</v>
      </c>
      <c r="B1228" s="164"/>
      <c r="C1228" s="164"/>
      <c r="D1228" s="163"/>
    </row>
    <row r="1229" ht="22" customHeight="1" spans="1:4">
      <c r="A1229" s="178" t="s">
        <v>1032</v>
      </c>
      <c r="B1229" s="164"/>
      <c r="C1229" s="164"/>
      <c r="D1229" s="163"/>
    </row>
    <row r="1230" ht="22" customHeight="1" spans="1:4">
      <c r="A1230" s="178" t="s">
        <v>102</v>
      </c>
      <c r="B1230" s="164"/>
      <c r="C1230" s="164"/>
      <c r="D1230" s="163"/>
    </row>
    <row r="1231" ht="22" customHeight="1" spans="1:4">
      <c r="A1231" s="178" t="s">
        <v>1033</v>
      </c>
      <c r="B1231" s="164"/>
      <c r="C1231" s="164"/>
      <c r="D1231" s="163"/>
    </row>
    <row r="1232" ht="22" customHeight="1" spans="1:4">
      <c r="A1232" s="178" t="s">
        <v>1034</v>
      </c>
      <c r="B1232" s="168">
        <f>SUM(B1233:B1244)</f>
        <v>3</v>
      </c>
      <c r="C1232" s="168">
        <f>SUM(C1233:C1244)</f>
        <v>5</v>
      </c>
      <c r="D1232" s="163"/>
    </row>
    <row r="1233" ht="22" customHeight="1" spans="1:4">
      <c r="A1233" s="178" t="s">
        <v>93</v>
      </c>
      <c r="B1233" s="164"/>
      <c r="C1233" s="164"/>
      <c r="D1233" s="163"/>
    </row>
    <row r="1234" ht="22" customHeight="1" spans="1:4">
      <c r="A1234" s="178" t="s">
        <v>94</v>
      </c>
      <c r="B1234" s="164"/>
      <c r="C1234" s="164"/>
      <c r="D1234" s="163"/>
    </row>
    <row r="1235" ht="22" customHeight="1" spans="1:4">
      <c r="A1235" s="178" t="s">
        <v>95</v>
      </c>
      <c r="B1235" s="164"/>
      <c r="C1235" s="164"/>
      <c r="D1235" s="163"/>
    </row>
    <row r="1236" ht="22" customHeight="1" spans="1:4">
      <c r="A1236" s="178" t="s">
        <v>1035</v>
      </c>
      <c r="B1236" s="164"/>
      <c r="C1236" s="164"/>
      <c r="D1236" s="163"/>
    </row>
    <row r="1237" ht="22" customHeight="1" spans="1:4">
      <c r="A1237" s="178" t="s">
        <v>1036</v>
      </c>
      <c r="B1237" s="164"/>
      <c r="C1237" s="164"/>
      <c r="D1237" s="163"/>
    </row>
    <row r="1238" ht="22" customHeight="1" spans="1:4">
      <c r="A1238" s="178" t="s">
        <v>1037</v>
      </c>
      <c r="B1238" s="164"/>
      <c r="C1238" s="164"/>
      <c r="D1238" s="163"/>
    </row>
    <row r="1239" ht="22" customHeight="1" spans="1:4">
      <c r="A1239" s="178" t="s">
        <v>1038</v>
      </c>
      <c r="B1239" s="164"/>
      <c r="C1239" s="164"/>
      <c r="D1239" s="163"/>
    </row>
    <row r="1240" ht="22" customHeight="1" spans="1:4">
      <c r="A1240" s="178" t="s">
        <v>1039</v>
      </c>
      <c r="B1240" s="164"/>
      <c r="C1240" s="164"/>
      <c r="D1240" s="163"/>
    </row>
    <row r="1241" ht="22" customHeight="1" spans="1:4">
      <c r="A1241" s="178" t="s">
        <v>1040</v>
      </c>
      <c r="B1241" s="164"/>
      <c r="C1241" s="164"/>
      <c r="D1241" s="163"/>
    </row>
    <row r="1242" ht="22" customHeight="1" spans="1:4">
      <c r="A1242" s="178" t="s">
        <v>1041</v>
      </c>
      <c r="B1242" s="164"/>
      <c r="C1242" s="164"/>
      <c r="D1242" s="163"/>
    </row>
    <row r="1243" ht="22" customHeight="1" spans="1:4">
      <c r="A1243" s="178" t="s">
        <v>1042</v>
      </c>
      <c r="B1243" s="164"/>
      <c r="C1243" s="164"/>
      <c r="D1243" s="163"/>
    </row>
    <row r="1244" ht="22" customHeight="1" spans="1:4">
      <c r="A1244" s="178" t="s">
        <v>1043</v>
      </c>
      <c r="B1244" s="164">
        <v>3</v>
      </c>
      <c r="C1244" s="164">
        <v>5</v>
      </c>
      <c r="D1244" s="163"/>
    </row>
    <row r="1245" ht="22" customHeight="1" spans="1:4">
      <c r="A1245" s="178" t="s">
        <v>1044</v>
      </c>
      <c r="B1245" s="168">
        <f>SUM(B1246:B1248)</f>
        <v>373</v>
      </c>
      <c r="C1245" s="168">
        <f>SUM(C1246:C1248)</f>
        <v>0</v>
      </c>
      <c r="D1245" s="163"/>
    </row>
    <row r="1246" ht="22" customHeight="1" spans="1:4">
      <c r="A1246" s="178" t="s">
        <v>1045</v>
      </c>
      <c r="B1246" s="164">
        <v>209</v>
      </c>
      <c r="C1246" s="164"/>
      <c r="D1246" s="163"/>
    </row>
    <row r="1247" ht="22" customHeight="1" spans="1:4">
      <c r="A1247" s="178" t="s">
        <v>1046</v>
      </c>
      <c r="B1247" s="164">
        <v>5</v>
      </c>
      <c r="C1247" s="164"/>
      <c r="D1247" s="163"/>
    </row>
    <row r="1248" ht="22" customHeight="1" spans="1:4">
      <c r="A1248" s="178" t="s">
        <v>1047</v>
      </c>
      <c r="B1248" s="164">
        <v>159</v>
      </c>
      <c r="C1248" s="164"/>
      <c r="D1248" s="163"/>
    </row>
    <row r="1249" ht="22" customHeight="1" spans="1:4">
      <c r="A1249" s="178" t="s">
        <v>1048</v>
      </c>
      <c r="B1249" s="168">
        <f>SUM(B1250:B1252)</f>
        <v>954</v>
      </c>
      <c r="C1249" s="168">
        <f>SUM(C1250:C1252)</f>
        <v>0</v>
      </c>
      <c r="D1249" s="163"/>
    </row>
    <row r="1250" ht="22" customHeight="1" spans="1:4">
      <c r="A1250" s="178" t="s">
        <v>1049</v>
      </c>
      <c r="B1250" s="164">
        <v>628</v>
      </c>
      <c r="C1250" s="164"/>
      <c r="D1250" s="163"/>
    </row>
    <row r="1251" ht="22" customHeight="1" spans="1:4">
      <c r="A1251" s="178" t="s">
        <v>1050</v>
      </c>
      <c r="B1251" s="164">
        <v>326</v>
      </c>
      <c r="C1251" s="164"/>
      <c r="D1251" s="163"/>
    </row>
    <row r="1252" ht="22" customHeight="1" spans="1:4">
      <c r="A1252" s="178" t="s">
        <v>1051</v>
      </c>
      <c r="B1252" s="164"/>
      <c r="C1252" s="164"/>
      <c r="D1252" s="163"/>
    </row>
    <row r="1253" ht="22" customHeight="1" spans="1:4">
      <c r="A1253" s="178" t="s">
        <v>1052</v>
      </c>
      <c r="B1253" s="164"/>
      <c r="C1253" s="164"/>
      <c r="D1253" s="163"/>
    </row>
    <row r="1254" ht="22" customHeight="1" spans="1:4">
      <c r="A1254" s="178" t="s">
        <v>1053</v>
      </c>
      <c r="B1254" s="164"/>
      <c r="C1254" s="164"/>
      <c r="D1254" s="163"/>
    </row>
    <row r="1255" ht="22" customHeight="1" spans="1:4">
      <c r="A1255" s="178" t="s">
        <v>1054</v>
      </c>
      <c r="B1255" s="164">
        <f>B1256</f>
        <v>4551</v>
      </c>
      <c r="C1255" s="164">
        <f>C1256</f>
        <v>14988</v>
      </c>
      <c r="D1255" s="163"/>
    </row>
    <row r="1256" ht="22" customHeight="1" spans="1:4">
      <c r="A1256" s="178" t="s">
        <v>1055</v>
      </c>
      <c r="B1256" s="164">
        <f>SUM(B1257:B1260)</f>
        <v>4551</v>
      </c>
      <c r="C1256" s="164">
        <f>SUM(C1257:C1260)</f>
        <v>14988</v>
      </c>
      <c r="D1256" s="163"/>
    </row>
    <row r="1257" ht="22" customHeight="1" spans="1:4">
      <c r="A1257" s="178" t="s">
        <v>1056</v>
      </c>
      <c r="B1257" s="164">
        <v>4551</v>
      </c>
      <c r="C1257" s="164">
        <v>8092</v>
      </c>
      <c r="D1257" s="163"/>
    </row>
    <row r="1258" ht="22" customHeight="1" spans="1:4">
      <c r="A1258" s="178" t="s">
        <v>1057</v>
      </c>
      <c r="B1258" s="164"/>
      <c r="C1258" s="164">
        <v>30</v>
      </c>
      <c r="D1258" s="163"/>
    </row>
    <row r="1259" ht="22" customHeight="1" spans="1:4">
      <c r="A1259" s="178" t="s">
        <v>1058</v>
      </c>
      <c r="B1259" s="164"/>
      <c r="C1259" s="164"/>
      <c r="D1259" s="163"/>
    </row>
    <row r="1260" ht="22" customHeight="1" spans="1:4">
      <c r="A1260" s="178" t="s">
        <v>1059</v>
      </c>
      <c r="B1260" s="164"/>
      <c r="C1260" s="164">
        <v>6866</v>
      </c>
      <c r="D1260" s="163"/>
    </row>
    <row r="1261" ht="22" customHeight="1" spans="1:4">
      <c r="A1261" s="163" t="s">
        <v>1060</v>
      </c>
      <c r="B1261" s="164">
        <f>B1262</f>
        <v>0</v>
      </c>
      <c r="C1261" s="164">
        <f>C1262</f>
        <v>0</v>
      </c>
      <c r="D1261" s="163"/>
    </row>
    <row r="1262" ht="22" customHeight="1" spans="1:4">
      <c r="A1262" s="163" t="s">
        <v>1061</v>
      </c>
      <c r="B1262" s="176"/>
      <c r="C1262" s="176"/>
      <c r="D1262" s="175"/>
    </row>
    <row r="1263" ht="22" customHeight="1" spans="1:4">
      <c r="A1263" s="163" t="s">
        <v>1062</v>
      </c>
      <c r="B1263" s="164">
        <f>SUM(B1264:B1265)</f>
        <v>0</v>
      </c>
      <c r="C1263" s="164">
        <f>SUM(C1264:C1265)</f>
        <v>18940</v>
      </c>
      <c r="D1263" s="163"/>
    </row>
    <row r="1264" ht="22" customHeight="1" spans="1:4">
      <c r="A1264" s="163" t="s">
        <v>1063</v>
      </c>
      <c r="B1264" s="164"/>
      <c r="C1264" s="164"/>
      <c r="D1264" s="163"/>
    </row>
    <row r="1265" ht="22" customHeight="1" spans="1:4">
      <c r="A1265" s="163" t="s">
        <v>917</v>
      </c>
      <c r="B1265" s="164"/>
      <c r="C1265" s="164">
        <v>18940</v>
      </c>
      <c r="D1265" s="163"/>
    </row>
    <row r="1266" ht="22" customHeight="1" spans="1:4">
      <c r="A1266" s="163"/>
      <c r="B1266" s="164"/>
      <c r="C1266" s="164"/>
      <c r="D1266" s="163"/>
    </row>
    <row r="1267" ht="22" customHeight="1" spans="1:4">
      <c r="A1267" s="163"/>
      <c r="B1267" s="164"/>
      <c r="C1267" s="164"/>
      <c r="D1267" s="163"/>
    </row>
    <row r="1268" ht="22" customHeight="1" spans="1:4">
      <c r="A1268" s="181" t="s">
        <v>1064</v>
      </c>
      <c r="B1268" s="164">
        <f>SUM(B5,B234,B238,B250,B340,B391,B447,B504,B629,B699,B773,B792,B903,B967,B1031,B1051,B1081,B1091,B1135,B1155,B1199,B1254,B1255,B1261,B1263)</f>
        <v>300147</v>
      </c>
      <c r="C1268" s="164">
        <f>SUM(C5,C234,C238,C250,C340,C391,C447,C504,C629,C699,C773,C792,C903,C967,C1031,C1051,C1081,C1091,C1135,C1155,C1199,C1254,C1255,C1261,C1263)</f>
        <v>293343</v>
      </c>
      <c r="D1268" s="163"/>
    </row>
    <row r="1269" ht="22" customHeight="1" spans="1:4">
      <c r="A1269" s="12"/>
      <c r="B1269" s="12"/>
      <c r="C1269" s="12"/>
      <c r="D1269" s="12"/>
    </row>
    <row r="1270" ht="22" customHeight="1" spans="1:4">
      <c r="A1270" s="12"/>
      <c r="B1270" s="12"/>
      <c r="C1270" s="12"/>
      <c r="D1270" s="12"/>
    </row>
  </sheetData>
  <mergeCells count="2">
    <mergeCell ref="A2:D2"/>
    <mergeCell ref="A3:C3"/>
  </mergeCells>
  <printOptions horizontalCentered="1"/>
  <pageMargins left="0.751388888888889" right="0.554861111111111" top="1" bottom="1"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78"/>
  <sheetViews>
    <sheetView showGridLines="0" showZeros="0" topLeftCell="A55" workbookViewId="0">
      <selection activeCell="B4" sqref="B4"/>
    </sheetView>
  </sheetViews>
  <sheetFormatPr defaultColWidth="9" defaultRowHeight="11.25"/>
  <cols>
    <col min="1" max="1" width="39.8333333333333" customWidth="1"/>
    <col min="2" max="2" width="22.5" customWidth="1"/>
    <col min="3" max="3" width="37.5" customWidth="1"/>
    <col min="4" max="5" width="12" customWidth="1"/>
    <col min="6" max="10" width="8.5" customWidth="1"/>
    <col min="11" max="43" width="12" customWidth="1"/>
  </cols>
  <sheetData>
    <row r="1" ht="19.5" customHeight="1" spans="1:1">
      <c r="A1" s="82" t="s">
        <v>1069</v>
      </c>
    </row>
    <row r="2" ht="34.5" customHeight="1" spans="1:43">
      <c r="A2" s="138" t="s">
        <v>1067</v>
      </c>
      <c r="B2" s="138"/>
      <c r="C2" s="138"/>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row>
    <row r="3" ht="24" customHeight="1" spans="1:43">
      <c r="A3" s="140" t="s">
        <v>1070</v>
      </c>
      <c r="B3" s="140"/>
      <c r="C3" s="140"/>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row>
    <row r="4" ht="36" customHeight="1" spans="1:43">
      <c r="A4" s="142" t="s">
        <v>1071</v>
      </c>
      <c r="B4" s="143" t="s">
        <v>1072</v>
      </c>
      <c r="C4" s="144" t="s">
        <v>89</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52"/>
    </row>
    <row r="5" ht="19.5" customHeight="1" spans="1:43">
      <c r="A5" s="145" t="s">
        <v>1073</v>
      </c>
      <c r="B5" s="146">
        <v>87928</v>
      </c>
      <c r="C5" s="147">
        <v>93200</v>
      </c>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row>
    <row r="6" ht="19.5" customHeight="1" spans="1:43">
      <c r="A6" s="145" t="s">
        <v>1074</v>
      </c>
      <c r="B6" s="149">
        <v>70256</v>
      </c>
      <c r="C6" s="150">
        <v>73794</v>
      </c>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row>
    <row r="7" ht="19.5" customHeight="1" spans="1:3">
      <c r="A7" s="145" t="s">
        <v>1075</v>
      </c>
      <c r="B7" s="149">
        <v>10598</v>
      </c>
      <c r="C7" s="150">
        <v>11430</v>
      </c>
    </row>
    <row r="8" ht="19.5" customHeight="1" spans="1:3">
      <c r="A8" s="145" t="s">
        <v>968</v>
      </c>
      <c r="B8" s="149">
        <v>4800</v>
      </c>
      <c r="C8" s="150">
        <v>4900</v>
      </c>
    </row>
    <row r="9" ht="19.5" customHeight="1" spans="1:3">
      <c r="A9" s="145" t="s">
        <v>1076</v>
      </c>
      <c r="B9" s="149">
        <v>2274</v>
      </c>
      <c r="C9" s="150">
        <v>3076</v>
      </c>
    </row>
    <row r="10" ht="19.5" customHeight="1" spans="1:3">
      <c r="A10" s="145" t="s">
        <v>1077</v>
      </c>
      <c r="B10" s="151">
        <v>10275</v>
      </c>
      <c r="C10" s="147">
        <v>8600</v>
      </c>
    </row>
    <row r="11" ht="19.5" customHeight="1" spans="1:3">
      <c r="A11" s="145" t="s">
        <v>1078</v>
      </c>
      <c r="B11" s="149">
        <v>6125</v>
      </c>
      <c r="C11" s="150">
        <v>4476</v>
      </c>
    </row>
    <row r="12" ht="19.5" customHeight="1" spans="1:3">
      <c r="A12" s="145" t="s">
        <v>1079</v>
      </c>
      <c r="B12" s="149">
        <v>194</v>
      </c>
      <c r="C12" s="150">
        <v>194</v>
      </c>
    </row>
    <row r="13" ht="19.5" customHeight="1" spans="1:3">
      <c r="A13" s="145" t="s">
        <v>1080</v>
      </c>
      <c r="B13" s="149">
        <v>80</v>
      </c>
      <c r="C13" s="150">
        <v>80</v>
      </c>
    </row>
    <row r="14" ht="19.5" customHeight="1" spans="1:3">
      <c r="A14" s="145" t="s">
        <v>1081</v>
      </c>
      <c r="B14" s="149"/>
      <c r="C14" s="150"/>
    </row>
    <row r="15" ht="19.5" customHeight="1" spans="1:3">
      <c r="A15" s="145" t="s">
        <v>1082</v>
      </c>
      <c r="B15" s="149">
        <v>194</v>
      </c>
      <c r="C15" s="150">
        <v>194.4</v>
      </c>
    </row>
    <row r="16" ht="19.5" customHeight="1" spans="1:3">
      <c r="A16" s="145" t="s">
        <v>1083</v>
      </c>
      <c r="B16" s="149"/>
      <c r="C16" s="150"/>
    </row>
    <row r="17" ht="19.5" customHeight="1" spans="1:3">
      <c r="A17" s="145" t="s">
        <v>1084</v>
      </c>
      <c r="B17" s="149"/>
      <c r="C17" s="150"/>
    </row>
    <row r="18" ht="19.5" customHeight="1" spans="1:3">
      <c r="A18" s="145" t="s">
        <v>1085</v>
      </c>
      <c r="B18" s="149"/>
      <c r="C18" s="150"/>
    </row>
    <row r="19" ht="19.5" customHeight="1" spans="1:3">
      <c r="A19" s="145" t="s">
        <v>1086</v>
      </c>
      <c r="B19" s="149">
        <v>3682</v>
      </c>
      <c r="C19" s="150">
        <v>3656</v>
      </c>
    </row>
    <row r="20" ht="19.5" customHeight="1" spans="1:3">
      <c r="A20" s="145" t="s">
        <v>1087</v>
      </c>
      <c r="B20" s="151">
        <v>113163</v>
      </c>
      <c r="C20" s="147">
        <v>130962</v>
      </c>
    </row>
    <row r="21" ht="19.5" customHeight="1" spans="1:3">
      <c r="A21" s="145" t="s">
        <v>1088</v>
      </c>
      <c r="B21" s="149"/>
      <c r="C21" s="150"/>
    </row>
    <row r="22" ht="19.5" customHeight="1" spans="1:3">
      <c r="A22" s="145" t="s">
        <v>1089</v>
      </c>
      <c r="B22" s="149">
        <v>92163</v>
      </c>
      <c r="C22" s="150">
        <v>100593</v>
      </c>
    </row>
    <row r="23" ht="19.5" customHeight="1" spans="1:3">
      <c r="A23" s="145" t="s">
        <v>1090</v>
      </c>
      <c r="B23" s="149"/>
      <c r="C23" s="150"/>
    </row>
    <row r="24" ht="19.5" customHeight="1" spans="1:3">
      <c r="A24" s="145" t="s">
        <v>1091</v>
      </c>
      <c r="B24" s="149"/>
      <c r="C24" s="150"/>
    </row>
    <row r="25" ht="19.5" customHeight="1" spans="1:3">
      <c r="A25" s="145" t="s">
        <v>1092</v>
      </c>
      <c r="B25" s="149"/>
      <c r="C25" s="150"/>
    </row>
    <row r="26" ht="19.5" customHeight="1" spans="1:3">
      <c r="A26" s="145" t="s">
        <v>1093</v>
      </c>
      <c r="B26" s="149"/>
      <c r="C26" s="150"/>
    </row>
    <row r="27" ht="19.5" customHeight="1" spans="1:3">
      <c r="A27" s="145" t="s">
        <v>1094</v>
      </c>
      <c r="B27" s="149">
        <v>21000</v>
      </c>
      <c r="C27" s="150">
        <v>30369</v>
      </c>
    </row>
    <row r="28" ht="19.5" customHeight="1" spans="1:3">
      <c r="A28" s="145" t="s">
        <v>1095</v>
      </c>
      <c r="B28" s="149"/>
      <c r="C28" s="150"/>
    </row>
    <row r="29" ht="19.5" customHeight="1" spans="1:3">
      <c r="A29" s="145" t="s">
        <v>1088</v>
      </c>
      <c r="B29" s="149"/>
      <c r="C29" s="150"/>
    </row>
    <row r="30" ht="19.5" customHeight="1" spans="1:3">
      <c r="A30" s="145" t="s">
        <v>1089</v>
      </c>
      <c r="B30" s="149"/>
      <c r="C30" s="150"/>
    </row>
    <row r="31" ht="19.5" customHeight="1" spans="1:3">
      <c r="A31" s="145" t="s">
        <v>1096</v>
      </c>
      <c r="B31" s="149"/>
      <c r="C31" s="150"/>
    </row>
    <row r="32" ht="19.5" customHeight="1" spans="1:3">
      <c r="A32" s="145" t="s">
        <v>1097</v>
      </c>
      <c r="B32" s="149"/>
      <c r="C32" s="150"/>
    </row>
    <row r="33" ht="19.5" customHeight="1" spans="1:3">
      <c r="A33" s="145" t="s">
        <v>1098</v>
      </c>
      <c r="B33" s="149"/>
      <c r="C33" s="150"/>
    </row>
    <row r="34" ht="19.5" customHeight="1" spans="1:3">
      <c r="A34" s="145" t="s">
        <v>1099</v>
      </c>
      <c r="B34" s="149"/>
      <c r="C34" s="150"/>
    </row>
    <row r="35" ht="19.5" customHeight="1" spans="1:3">
      <c r="A35" s="145" t="s">
        <v>1100</v>
      </c>
      <c r="B35" s="149"/>
      <c r="C35" s="150"/>
    </row>
    <row r="36" ht="19.5" customHeight="1" spans="1:3">
      <c r="A36" s="145" t="s">
        <v>1101</v>
      </c>
      <c r="B36" s="149"/>
      <c r="C36" s="150"/>
    </row>
    <row r="37" ht="19.5" customHeight="1" spans="1:3">
      <c r="A37" s="145" t="s">
        <v>1102</v>
      </c>
      <c r="B37" s="149"/>
      <c r="C37" s="150"/>
    </row>
    <row r="38" ht="19.5" customHeight="1" spans="1:3">
      <c r="A38" s="145" t="s">
        <v>1103</v>
      </c>
      <c r="B38" s="149"/>
      <c r="C38" s="150"/>
    </row>
    <row r="39" ht="19.5" customHeight="1" spans="1:3">
      <c r="A39" s="145" t="s">
        <v>1104</v>
      </c>
      <c r="B39" s="149"/>
      <c r="C39" s="150"/>
    </row>
    <row r="40" ht="19.5" customHeight="1" spans="1:3">
      <c r="A40" s="145" t="s">
        <v>1105</v>
      </c>
      <c r="B40" s="149"/>
      <c r="C40" s="150"/>
    </row>
    <row r="41" ht="19.5" customHeight="1" spans="1:3">
      <c r="A41" s="145" t="s">
        <v>1106</v>
      </c>
      <c r="B41" s="149"/>
      <c r="C41" s="150"/>
    </row>
    <row r="42" ht="19.5" customHeight="1" spans="1:3">
      <c r="A42" s="145" t="s">
        <v>1107</v>
      </c>
      <c r="B42" s="149"/>
      <c r="C42" s="150"/>
    </row>
    <row r="43" ht="19.5" customHeight="1" spans="1:3">
      <c r="A43" s="145" t="s">
        <v>1108</v>
      </c>
      <c r="B43" s="151">
        <v>2810</v>
      </c>
      <c r="C43" s="147">
        <v>2917</v>
      </c>
    </row>
    <row r="44" ht="19.5" customHeight="1" spans="1:3">
      <c r="A44" s="145" t="s">
        <v>1109</v>
      </c>
      <c r="B44" s="149"/>
      <c r="C44" s="150"/>
    </row>
    <row r="45" ht="19.5" customHeight="1" spans="1:3">
      <c r="A45" s="145" t="s">
        <v>1110</v>
      </c>
      <c r="B45" s="149">
        <v>60</v>
      </c>
      <c r="C45" s="150">
        <v>60</v>
      </c>
    </row>
    <row r="46" ht="19.5" customHeight="1" spans="1:3">
      <c r="A46" s="145" t="s">
        <v>1111</v>
      </c>
      <c r="B46" s="149">
        <v>2750</v>
      </c>
      <c r="C46" s="150">
        <v>2857</v>
      </c>
    </row>
    <row r="47" ht="19.5" customHeight="1" spans="1:3">
      <c r="A47" s="145" t="s">
        <v>1112</v>
      </c>
      <c r="B47" s="149"/>
      <c r="C47" s="150"/>
    </row>
    <row r="48" ht="19.5" customHeight="1" spans="1:3">
      <c r="A48" s="145" t="s">
        <v>1113</v>
      </c>
      <c r="B48" s="149"/>
      <c r="C48" s="150"/>
    </row>
    <row r="49" ht="19.5" customHeight="1" spans="1:3">
      <c r="A49" s="145" t="s">
        <v>1114</v>
      </c>
      <c r="B49" s="149"/>
      <c r="C49" s="150"/>
    </row>
    <row r="50" ht="19.5" customHeight="1" spans="1:3">
      <c r="A50" s="145" t="s">
        <v>1115</v>
      </c>
      <c r="B50" s="151">
        <v>23861</v>
      </c>
      <c r="C50" s="147">
        <v>23736</v>
      </c>
    </row>
    <row r="51" ht="19.5" customHeight="1" spans="1:3">
      <c r="A51" s="145" t="s">
        <v>1116</v>
      </c>
      <c r="B51" s="149">
        <v>3012</v>
      </c>
      <c r="C51" s="150">
        <v>3047</v>
      </c>
    </row>
    <row r="52" ht="19.5" customHeight="1" spans="1:3">
      <c r="A52" s="145" t="s">
        <v>1117</v>
      </c>
      <c r="B52" s="149"/>
      <c r="C52" s="150"/>
    </row>
    <row r="53" ht="19.5" customHeight="1" spans="1:3">
      <c r="A53" s="145" t="s">
        <v>1118</v>
      </c>
      <c r="B53" s="149"/>
      <c r="C53" s="150"/>
    </row>
    <row r="54" ht="19.5" customHeight="1" spans="1:3">
      <c r="A54" s="145" t="s">
        <v>1119</v>
      </c>
      <c r="B54" s="149">
        <v>20849</v>
      </c>
      <c r="C54" s="150">
        <v>20689</v>
      </c>
    </row>
    <row r="55" ht="19.5" customHeight="1" spans="1:3">
      <c r="A55" s="145" t="s">
        <v>1120</v>
      </c>
      <c r="B55" s="149"/>
      <c r="C55" s="150"/>
    </row>
    <row r="56" ht="19.5" customHeight="1" spans="1:3">
      <c r="A56" s="145" t="s">
        <v>1121</v>
      </c>
      <c r="B56" s="149"/>
      <c r="C56" s="150"/>
    </row>
    <row r="57" ht="19.5" customHeight="1" spans="1:3">
      <c r="A57" s="145" t="s">
        <v>1122</v>
      </c>
      <c r="B57" s="149"/>
      <c r="C57" s="150"/>
    </row>
    <row r="58" ht="19.5" customHeight="1" spans="1:3">
      <c r="A58" s="145" t="s">
        <v>1123</v>
      </c>
      <c r="B58" s="151">
        <v>13429</v>
      </c>
      <c r="C58" s="147">
        <v>14988</v>
      </c>
    </row>
    <row r="59" ht="19.5" customHeight="1" spans="1:3">
      <c r="A59" s="145" t="s">
        <v>1124</v>
      </c>
      <c r="B59" s="149">
        <v>13400</v>
      </c>
      <c r="C59" s="150">
        <v>14958</v>
      </c>
    </row>
    <row r="60" ht="19.5" customHeight="1" spans="1:3">
      <c r="A60" s="145" t="s">
        <v>1125</v>
      </c>
      <c r="B60" s="149">
        <v>29</v>
      </c>
      <c r="C60" s="150">
        <v>30</v>
      </c>
    </row>
    <row r="61" ht="19.5" customHeight="1" spans="1:3">
      <c r="A61" s="145" t="s">
        <v>1126</v>
      </c>
      <c r="B61" s="149"/>
      <c r="C61" s="150"/>
    </row>
    <row r="62" ht="19.5" customHeight="1" spans="1:3">
      <c r="A62" s="145" t="s">
        <v>1127</v>
      </c>
      <c r="B62" s="149"/>
      <c r="C62" s="150"/>
    </row>
    <row r="63" ht="19.5" customHeight="1" spans="1:3">
      <c r="A63" s="145" t="s">
        <v>1128</v>
      </c>
      <c r="B63" s="151">
        <v>18878</v>
      </c>
      <c r="C63" s="147">
        <v>27715</v>
      </c>
    </row>
    <row r="64" ht="19.5" customHeight="1" spans="1:3">
      <c r="A64" s="145" t="s">
        <v>1129</v>
      </c>
      <c r="B64" s="149">
        <v>18800</v>
      </c>
      <c r="C64" s="150">
        <v>27633</v>
      </c>
    </row>
    <row r="65" ht="19.5" customHeight="1" spans="1:3">
      <c r="A65" s="145" t="s">
        <v>1130</v>
      </c>
      <c r="B65" s="149">
        <v>78</v>
      </c>
      <c r="C65" s="150">
        <v>82</v>
      </c>
    </row>
    <row r="66" ht="19.5" customHeight="1" spans="1:3">
      <c r="A66" s="145" t="s">
        <v>1131</v>
      </c>
      <c r="B66" s="151">
        <v>729</v>
      </c>
      <c r="C66" s="147">
        <v>3657</v>
      </c>
    </row>
    <row r="67" ht="19.5" customHeight="1" spans="1:3">
      <c r="A67" s="145" t="s">
        <v>1132</v>
      </c>
      <c r="B67" s="149">
        <v>729</v>
      </c>
      <c r="C67" s="150">
        <v>3657</v>
      </c>
    </row>
    <row r="68" ht="19.5" customHeight="1" spans="1:3">
      <c r="A68" s="145" t="s">
        <v>1133</v>
      </c>
      <c r="B68" s="149"/>
      <c r="C68" s="150"/>
    </row>
    <row r="69" ht="19.5" customHeight="1" spans="1:3">
      <c r="A69" s="145" t="s">
        <v>1134</v>
      </c>
      <c r="B69" s="149"/>
      <c r="C69" s="150"/>
    </row>
    <row r="70" ht="19.5" customHeight="1" spans="1:3">
      <c r="A70" s="145" t="s">
        <v>1135</v>
      </c>
      <c r="B70" s="149"/>
      <c r="C70" s="150"/>
    </row>
    <row r="71" ht="19.5" customHeight="1" spans="1:3">
      <c r="A71" s="145" t="s">
        <v>1136</v>
      </c>
      <c r="B71" s="149"/>
      <c r="C71" s="150"/>
    </row>
    <row r="72" ht="19.5" customHeight="1" spans="1:3">
      <c r="A72" s="145" t="s">
        <v>1137</v>
      </c>
      <c r="B72" s="149"/>
      <c r="C72" s="150"/>
    </row>
    <row r="73" ht="19.5" customHeight="1" spans="1:3">
      <c r="A73" s="145" t="s">
        <v>1138</v>
      </c>
      <c r="B73" s="151">
        <v>12670</v>
      </c>
      <c r="C73" s="147">
        <v>18940</v>
      </c>
    </row>
    <row r="74" ht="19.5" customHeight="1" spans="1:3">
      <c r="A74" s="145" t="s">
        <v>1139</v>
      </c>
      <c r="B74" s="149"/>
      <c r="C74" s="150"/>
    </row>
    <row r="75" ht="19.5" customHeight="1" spans="1:3">
      <c r="A75" s="145" t="s">
        <v>1140</v>
      </c>
      <c r="B75" s="149">
        <v>1750</v>
      </c>
      <c r="C75" s="150"/>
    </row>
    <row r="76" ht="19.5" customHeight="1" spans="1:3">
      <c r="A76" s="145" t="s">
        <v>1141</v>
      </c>
      <c r="B76" s="149">
        <v>10920</v>
      </c>
      <c r="C76" s="150">
        <v>18940</v>
      </c>
    </row>
    <row r="77" ht="19.5" customHeight="1" spans="1:3">
      <c r="A77" s="145" t="s">
        <v>1142</v>
      </c>
      <c r="B77" s="149"/>
      <c r="C77" s="150"/>
    </row>
    <row r="78" ht="19.5" customHeight="1" spans="1:3">
      <c r="A78" s="153" t="s">
        <v>1064</v>
      </c>
      <c r="B78" s="154">
        <f>B5+B10+B20+B43+B50+B58+B63+B66+B73</f>
        <v>283743</v>
      </c>
      <c r="C78" s="147">
        <v>324715</v>
      </c>
    </row>
  </sheetData>
  <sheetProtection formatCells="0" formatColumns="0" formatRows="0"/>
  <mergeCells count="2">
    <mergeCell ref="A2:C2"/>
    <mergeCell ref="A3:C3"/>
  </mergeCells>
  <printOptions horizontalCentered="1"/>
  <pageMargins left="0.708333333333333" right="0.511805555555556" top="0.354166666666667" bottom="0.314583333333333" header="0.314583333333333" footer="0.314583333333333"/>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workbookViewId="0">
      <selection activeCell="L23" sqref="L23"/>
    </sheetView>
  </sheetViews>
  <sheetFormatPr defaultColWidth="9.33333333333333" defaultRowHeight="11.25" outlineLevelCol="6"/>
  <cols>
    <col min="1" max="1" width="65.3333333333333" customWidth="1"/>
    <col min="2" max="2" width="35.3333333333333" customWidth="1"/>
  </cols>
  <sheetData>
    <row r="1" ht="21" customHeight="1" spans="1:2">
      <c r="A1" s="117" t="s">
        <v>1143</v>
      </c>
      <c r="B1" s="118"/>
    </row>
    <row r="2" ht="58" customHeight="1" spans="1:2">
      <c r="A2" s="119" t="s">
        <v>1144</v>
      </c>
      <c r="B2" s="119"/>
    </row>
    <row r="3" ht="22" customHeight="1" spans="1:2">
      <c r="A3" s="120"/>
      <c r="B3" s="118" t="s">
        <v>43</v>
      </c>
    </row>
    <row r="4" ht="22" customHeight="1" spans="1:2">
      <c r="A4" s="72" t="s">
        <v>1145</v>
      </c>
      <c r="B4" s="121" t="s">
        <v>1146</v>
      </c>
    </row>
    <row r="5" ht="22" customHeight="1" spans="1:2">
      <c r="A5" s="122" t="s">
        <v>1147</v>
      </c>
      <c r="B5" s="123">
        <f>B6+B7+B8+B9+B10+B11</f>
        <v>3751</v>
      </c>
    </row>
    <row r="6" ht="22" customHeight="1" spans="1:2">
      <c r="A6" s="124" t="s">
        <v>1148</v>
      </c>
      <c r="B6" s="72">
        <v>426</v>
      </c>
    </row>
    <row r="7" ht="22" customHeight="1" spans="1:2">
      <c r="A7" s="124" t="s">
        <v>1149</v>
      </c>
      <c r="B7" s="72">
        <v>690</v>
      </c>
    </row>
    <row r="8" ht="22" customHeight="1" spans="1:7">
      <c r="A8" s="124" t="s">
        <v>1150</v>
      </c>
      <c r="B8" s="72">
        <v>2188</v>
      </c>
      <c r="G8" s="125"/>
    </row>
    <row r="9" ht="22" customHeight="1" spans="1:2">
      <c r="A9" s="124" t="s">
        <v>1151</v>
      </c>
      <c r="B9" s="72">
        <v>1</v>
      </c>
    </row>
    <row r="10" ht="22" customHeight="1" spans="1:2">
      <c r="A10" s="124" t="s">
        <v>1152</v>
      </c>
      <c r="B10" s="72"/>
    </row>
    <row r="11" ht="22" customHeight="1" spans="1:2">
      <c r="A11" s="124" t="s">
        <v>1153</v>
      </c>
      <c r="B11" s="72">
        <v>446</v>
      </c>
    </row>
    <row r="12" ht="22" customHeight="1" spans="1:2">
      <c r="A12" s="122" t="s">
        <v>1154</v>
      </c>
      <c r="B12" s="126">
        <f>B13+B14+B15+B16+B17+B18+B19+B20+B21+B22+B23+B24+B25+B26+B27+B28+B29+B30+B31+B32+B33+B34+B35+B36+B37</f>
        <v>214408</v>
      </c>
    </row>
    <row r="13" ht="22" customHeight="1" spans="1:2">
      <c r="A13" s="127" t="s">
        <v>1155</v>
      </c>
      <c r="B13" s="72">
        <v>3198</v>
      </c>
    </row>
    <row r="14" ht="22" customHeight="1" spans="1:2">
      <c r="A14" s="128" t="s">
        <v>1156</v>
      </c>
      <c r="B14" s="72">
        <v>39389</v>
      </c>
    </row>
    <row r="15" ht="22" customHeight="1" spans="1:2">
      <c r="A15" s="129" t="s">
        <v>1157</v>
      </c>
      <c r="B15" s="72">
        <v>27663</v>
      </c>
    </row>
    <row r="16" ht="22" customHeight="1" spans="1:2">
      <c r="A16" s="129" t="s">
        <v>1158</v>
      </c>
      <c r="B16" s="72">
        <v>12944</v>
      </c>
    </row>
    <row r="17" ht="22" customHeight="1" spans="1:2">
      <c r="A17" s="129" t="s">
        <v>1159</v>
      </c>
      <c r="B17" s="72"/>
    </row>
    <row r="18" ht="22" customHeight="1" spans="1:2">
      <c r="A18" s="129" t="s">
        <v>1160</v>
      </c>
      <c r="B18" s="72">
        <v>61</v>
      </c>
    </row>
    <row r="19" ht="22" customHeight="1" spans="1:2">
      <c r="A19" s="129" t="s">
        <v>1161</v>
      </c>
      <c r="B19" s="72">
        <v>5607</v>
      </c>
    </row>
    <row r="20" ht="22" customHeight="1" spans="1:2">
      <c r="A20" s="129" t="s">
        <v>1162</v>
      </c>
      <c r="B20" s="72">
        <v>11383</v>
      </c>
    </row>
    <row r="21" ht="22" customHeight="1" spans="1:2">
      <c r="A21" s="129" t="s">
        <v>1163</v>
      </c>
      <c r="B21" s="72">
        <v>200</v>
      </c>
    </row>
    <row r="22" ht="22" customHeight="1" spans="1:2">
      <c r="A22" s="129" t="s">
        <v>1164</v>
      </c>
      <c r="B22" s="72">
        <v>7460</v>
      </c>
    </row>
    <row r="23" ht="22" customHeight="1" spans="1:2">
      <c r="A23" s="129" t="s">
        <v>1165</v>
      </c>
      <c r="B23" s="72"/>
    </row>
    <row r="24" ht="22" customHeight="1" spans="1:2">
      <c r="A24" s="129" t="s">
        <v>1166</v>
      </c>
      <c r="B24" s="72">
        <v>18788</v>
      </c>
    </row>
    <row r="25" ht="20" customHeight="1" spans="1:2">
      <c r="A25" s="130" t="s">
        <v>1167</v>
      </c>
      <c r="B25" s="72">
        <v>933</v>
      </c>
    </row>
    <row r="26" ht="22" customHeight="1" spans="1:2">
      <c r="A26" s="130" t="s">
        <v>1168</v>
      </c>
      <c r="B26" s="72">
        <v>12262</v>
      </c>
    </row>
    <row r="27" ht="22" customHeight="1" spans="1:2">
      <c r="A27" s="130" t="s">
        <v>1169</v>
      </c>
      <c r="B27" s="72">
        <v>23</v>
      </c>
    </row>
    <row r="28" ht="22" customHeight="1" spans="1:2">
      <c r="A28" s="130" t="s">
        <v>1170</v>
      </c>
      <c r="B28" s="72">
        <v>461</v>
      </c>
    </row>
    <row r="29" ht="22" customHeight="1" spans="1:2">
      <c r="A29" s="130" t="s">
        <v>1171</v>
      </c>
      <c r="B29" s="72">
        <v>14803</v>
      </c>
    </row>
    <row r="30" ht="22" customHeight="1" spans="1:2">
      <c r="A30" s="130" t="s">
        <v>1172</v>
      </c>
      <c r="B30" s="72">
        <v>16488</v>
      </c>
    </row>
    <row r="31" ht="22" customHeight="1" spans="1:2">
      <c r="A31" s="130" t="s">
        <v>1173</v>
      </c>
      <c r="B31" s="72">
        <v>1764</v>
      </c>
    </row>
    <row r="32" ht="22" customHeight="1" spans="1:2">
      <c r="A32" s="130" t="s">
        <v>1174</v>
      </c>
      <c r="B32" s="72">
        <v>14817</v>
      </c>
    </row>
    <row r="33" ht="22" customHeight="1" spans="1:2">
      <c r="A33" s="130" t="s">
        <v>1175</v>
      </c>
      <c r="B33" s="72">
        <v>17352</v>
      </c>
    </row>
    <row r="34" ht="22" customHeight="1" spans="1:2">
      <c r="A34" s="130" t="s">
        <v>1176</v>
      </c>
      <c r="B34" s="72">
        <v>2377</v>
      </c>
    </row>
    <row r="35" ht="22" customHeight="1" spans="1:2">
      <c r="A35" s="130" t="s">
        <v>1177</v>
      </c>
      <c r="B35" s="131">
        <v>86</v>
      </c>
    </row>
    <row r="36" ht="22" customHeight="1" spans="1:2">
      <c r="A36" s="132" t="s">
        <v>1178</v>
      </c>
      <c r="B36" s="133">
        <v>7</v>
      </c>
    </row>
    <row r="37" ht="22" customHeight="1" spans="1:2">
      <c r="A37" s="130" t="s">
        <v>1179</v>
      </c>
      <c r="B37" s="133">
        <v>6342</v>
      </c>
    </row>
    <row r="38" ht="22" customHeight="1" spans="1:2">
      <c r="A38" s="134" t="s">
        <v>1180</v>
      </c>
      <c r="B38" s="135">
        <f>B39+B40+B41+B42+B43+B44+B45+B46+B47+B48+B49+B50+B51+B52+B53+B54+B55+B58+B59+B56+B57</f>
        <v>19322</v>
      </c>
    </row>
    <row r="39" ht="22" customHeight="1" spans="1:2">
      <c r="A39" s="136" t="s">
        <v>1181</v>
      </c>
      <c r="B39" s="137">
        <v>322</v>
      </c>
    </row>
    <row r="40" ht="22" customHeight="1" spans="1:2">
      <c r="A40" s="136" t="s">
        <v>1182</v>
      </c>
      <c r="B40" s="137"/>
    </row>
    <row r="41" ht="22" customHeight="1" spans="1:2">
      <c r="A41" s="136" t="s">
        <v>1183</v>
      </c>
      <c r="B41" s="137"/>
    </row>
    <row r="42" ht="19" customHeight="1" spans="1:2">
      <c r="A42" s="136" t="s">
        <v>1184</v>
      </c>
      <c r="B42" s="137">
        <v>231</v>
      </c>
    </row>
    <row r="43" ht="19" customHeight="1" spans="1:2">
      <c r="A43" s="136" t="s">
        <v>1185</v>
      </c>
      <c r="B43" s="137">
        <v>864</v>
      </c>
    </row>
    <row r="44" ht="22" customHeight="1" spans="1:2">
      <c r="A44" s="136" t="s">
        <v>1186</v>
      </c>
      <c r="B44" s="137">
        <v>345</v>
      </c>
    </row>
    <row r="45" ht="22" customHeight="1" spans="1:2">
      <c r="A45" s="136" t="s">
        <v>1187</v>
      </c>
      <c r="B45" s="137">
        <v>726</v>
      </c>
    </row>
    <row r="46" ht="22" customHeight="1" spans="1:2">
      <c r="A46" s="136" t="s">
        <v>1188</v>
      </c>
      <c r="B46" s="137">
        <v>3916</v>
      </c>
    </row>
    <row r="47" ht="22" customHeight="1" spans="1:2">
      <c r="A47" s="136" t="s">
        <v>1189</v>
      </c>
      <c r="B47" s="137">
        <v>1198</v>
      </c>
    </row>
    <row r="48" ht="22" customHeight="1" spans="1:2">
      <c r="A48" s="136" t="s">
        <v>1190</v>
      </c>
      <c r="B48" s="137"/>
    </row>
    <row r="49" ht="22" customHeight="1" spans="1:2">
      <c r="A49" s="136" t="s">
        <v>1191</v>
      </c>
      <c r="B49" s="137">
        <v>854</v>
      </c>
    </row>
    <row r="50" ht="19" customHeight="1" spans="1:2">
      <c r="A50" s="136" t="s">
        <v>1192</v>
      </c>
      <c r="B50" s="137">
        <v>3567</v>
      </c>
    </row>
    <row r="51" ht="22" customHeight="1" spans="1:2">
      <c r="A51" s="136" t="s">
        <v>1193</v>
      </c>
      <c r="B51" s="137">
        <v>3652</v>
      </c>
    </row>
    <row r="52" ht="20" customHeight="1" spans="1:2">
      <c r="A52" s="136" t="s">
        <v>1194</v>
      </c>
      <c r="B52" s="137">
        <v>200</v>
      </c>
    </row>
    <row r="53" ht="19" customHeight="1" spans="1:2">
      <c r="A53" s="136" t="s">
        <v>1195</v>
      </c>
      <c r="B53" s="137">
        <v>560</v>
      </c>
    </row>
    <row r="54" ht="19" customHeight="1" spans="1:2">
      <c r="A54" s="136" t="s">
        <v>1196</v>
      </c>
      <c r="B54" s="137"/>
    </row>
    <row r="55" ht="22" customHeight="1" spans="1:2">
      <c r="A55" s="136" t="s">
        <v>1197</v>
      </c>
      <c r="B55" s="137"/>
    </row>
    <row r="56" ht="22" customHeight="1" spans="1:2">
      <c r="A56" s="136" t="s">
        <v>1198</v>
      </c>
      <c r="B56" s="137">
        <v>450</v>
      </c>
    </row>
    <row r="57" ht="22" customHeight="1" spans="1:2">
      <c r="A57" s="136" t="s">
        <v>1199</v>
      </c>
      <c r="B57" s="137">
        <v>2130</v>
      </c>
    </row>
    <row r="58" ht="22" customHeight="1" spans="1:2">
      <c r="A58" s="136" t="s">
        <v>1200</v>
      </c>
      <c r="B58" s="137">
        <v>87</v>
      </c>
    </row>
    <row r="59" ht="22" customHeight="1" spans="1:2">
      <c r="A59" s="136" t="s">
        <v>1201</v>
      </c>
      <c r="B59" s="137">
        <v>220</v>
      </c>
    </row>
  </sheetData>
  <mergeCells count="1">
    <mergeCell ref="A2:B2"/>
  </mergeCells>
  <printOptions horizontalCentered="1"/>
  <pageMargins left="0.751388888888889" right="0.751388888888889" top="0.904861111111111" bottom="0.802777777777778"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workbookViewId="0">
      <selection activeCell="G25" sqref="G25"/>
    </sheetView>
  </sheetViews>
  <sheetFormatPr defaultColWidth="9.33333333333333" defaultRowHeight="11.25" outlineLevelCol="6"/>
  <cols>
    <col min="1" max="1" width="65.3333333333333" customWidth="1"/>
    <col min="2" max="2" width="35.3333333333333" customWidth="1"/>
  </cols>
  <sheetData>
    <row r="1" ht="21" customHeight="1" spans="1:2">
      <c r="A1" s="117" t="s">
        <v>1202</v>
      </c>
      <c r="B1" s="118"/>
    </row>
    <row r="2" ht="58" customHeight="1" spans="1:2">
      <c r="A2" s="119" t="s">
        <v>1203</v>
      </c>
      <c r="B2" s="119"/>
    </row>
    <row r="3" ht="22" customHeight="1" spans="1:2">
      <c r="A3" s="120"/>
      <c r="B3" s="118" t="s">
        <v>43</v>
      </c>
    </row>
    <row r="4" ht="22" customHeight="1" spans="1:2">
      <c r="A4" s="72" t="s">
        <v>1145</v>
      </c>
      <c r="B4" s="121" t="s">
        <v>1146</v>
      </c>
    </row>
    <row r="5" ht="22" customHeight="1" spans="1:2">
      <c r="A5" s="122" t="s">
        <v>1147</v>
      </c>
      <c r="B5" s="123">
        <f>B6+B7+B8+B9+B10+B11</f>
        <v>3751</v>
      </c>
    </row>
    <row r="6" ht="22" customHeight="1" spans="1:2">
      <c r="A6" s="124" t="s">
        <v>1148</v>
      </c>
      <c r="B6" s="72">
        <v>426</v>
      </c>
    </row>
    <row r="7" ht="22" customHeight="1" spans="1:2">
      <c r="A7" s="124" t="s">
        <v>1149</v>
      </c>
      <c r="B7" s="72">
        <v>690</v>
      </c>
    </row>
    <row r="8" ht="22" customHeight="1" spans="1:7">
      <c r="A8" s="124" t="s">
        <v>1150</v>
      </c>
      <c r="B8" s="72">
        <v>2188</v>
      </c>
      <c r="G8" s="125"/>
    </row>
    <row r="9" ht="22" customHeight="1" spans="1:2">
      <c r="A9" s="124" t="s">
        <v>1151</v>
      </c>
      <c r="B9" s="72">
        <v>1</v>
      </c>
    </row>
    <row r="10" ht="22" customHeight="1" spans="1:2">
      <c r="A10" s="124" t="s">
        <v>1152</v>
      </c>
      <c r="B10" s="72"/>
    </row>
    <row r="11" ht="22" customHeight="1" spans="1:2">
      <c r="A11" s="124" t="s">
        <v>1153</v>
      </c>
      <c r="B11" s="72">
        <v>446</v>
      </c>
    </row>
    <row r="12" ht="22" customHeight="1" spans="1:2">
      <c r="A12" s="122" t="s">
        <v>1154</v>
      </c>
      <c r="B12" s="126">
        <f>B13+B14+B15+B16+B17+B18+B19+B20+B21+B22+B23+B24+B25+B26+B27+B28+B29+B30+B31+B32+B33+B34+B35+B36+B37</f>
        <v>214408</v>
      </c>
    </row>
    <row r="13" ht="22" customHeight="1" spans="1:2">
      <c r="A13" s="127" t="s">
        <v>1155</v>
      </c>
      <c r="B13" s="72">
        <v>3198</v>
      </c>
    </row>
    <row r="14" ht="22" customHeight="1" spans="1:2">
      <c r="A14" s="128" t="s">
        <v>1156</v>
      </c>
      <c r="B14" s="72">
        <v>39389</v>
      </c>
    </row>
    <row r="15" ht="22" customHeight="1" spans="1:2">
      <c r="A15" s="129" t="s">
        <v>1157</v>
      </c>
      <c r="B15" s="72">
        <v>27663</v>
      </c>
    </row>
    <row r="16" ht="22" customHeight="1" spans="1:2">
      <c r="A16" s="129" t="s">
        <v>1158</v>
      </c>
      <c r="B16" s="72">
        <v>12944</v>
      </c>
    </row>
    <row r="17" ht="22" customHeight="1" spans="1:2">
      <c r="A17" s="129" t="s">
        <v>1159</v>
      </c>
      <c r="B17" s="72"/>
    </row>
    <row r="18" ht="22" customHeight="1" spans="1:2">
      <c r="A18" s="129" t="s">
        <v>1160</v>
      </c>
      <c r="B18" s="72">
        <v>61</v>
      </c>
    </row>
    <row r="19" ht="22" customHeight="1" spans="1:2">
      <c r="A19" s="129" t="s">
        <v>1161</v>
      </c>
      <c r="B19" s="72">
        <v>5607</v>
      </c>
    </row>
    <row r="20" ht="22" customHeight="1" spans="1:2">
      <c r="A20" s="129" t="s">
        <v>1162</v>
      </c>
      <c r="B20" s="72">
        <v>11383</v>
      </c>
    </row>
    <row r="21" ht="22" customHeight="1" spans="1:2">
      <c r="A21" s="129" t="s">
        <v>1163</v>
      </c>
      <c r="B21" s="72">
        <v>200</v>
      </c>
    </row>
    <row r="22" ht="22" customHeight="1" spans="1:2">
      <c r="A22" s="129" t="s">
        <v>1164</v>
      </c>
      <c r="B22" s="72">
        <v>7460</v>
      </c>
    </row>
    <row r="23" ht="22" customHeight="1" spans="1:2">
      <c r="A23" s="129" t="s">
        <v>1165</v>
      </c>
      <c r="B23" s="72"/>
    </row>
    <row r="24" ht="22" customHeight="1" spans="1:2">
      <c r="A24" s="129" t="s">
        <v>1166</v>
      </c>
      <c r="B24" s="72">
        <v>18788</v>
      </c>
    </row>
    <row r="25" ht="20" customHeight="1" spans="1:2">
      <c r="A25" s="130" t="s">
        <v>1167</v>
      </c>
      <c r="B25" s="72">
        <v>933</v>
      </c>
    </row>
    <row r="26" ht="22" customHeight="1" spans="1:2">
      <c r="A26" s="130" t="s">
        <v>1168</v>
      </c>
      <c r="B26" s="72">
        <v>12262</v>
      </c>
    </row>
    <row r="27" ht="22" customHeight="1" spans="1:2">
      <c r="A27" s="130" t="s">
        <v>1169</v>
      </c>
      <c r="B27" s="72">
        <v>23</v>
      </c>
    </row>
    <row r="28" ht="22" customHeight="1" spans="1:2">
      <c r="A28" s="130" t="s">
        <v>1170</v>
      </c>
      <c r="B28" s="72">
        <v>461</v>
      </c>
    </row>
    <row r="29" ht="22" customHeight="1" spans="1:2">
      <c r="A29" s="130" t="s">
        <v>1171</v>
      </c>
      <c r="B29" s="72">
        <v>14803</v>
      </c>
    </row>
    <row r="30" ht="22" customHeight="1" spans="1:2">
      <c r="A30" s="130" t="s">
        <v>1172</v>
      </c>
      <c r="B30" s="72">
        <v>16488</v>
      </c>
    </row>
    <row r="31" ht="22" customHeight="1" spans="1:2">
      <c r="A31" s="130" t="s">
        <v>1173</v>
      </c>
      <c r="B31" s="72">
        <v>1764</v>
      </c>
    </row>
    <row r="32" ht="22" customHeight="1" spans="1:2">
      <c r="A32" s="130" t="s">
        <v>1174</v>
      </c>
      <c r="B32" s="72">
        <v>14817</v>
      </c>
    </row>
    <row r="33" ht="22" customHeight="1" spans="1:2">
      <c r="A33" s="130" t="s">
        <v>1175</v>
      </c>
      <c r="B33" s="72">
        <v>17352</v>
      </c>
    </row>
    <row r="34" ht="22" customHeight="1" spans="1:2">
      <c r="A34" s="130" t="s">
        <v>1176</v>
      </c>
      <c r="B34" s="72">
        <v>2377</v>
      </c>
    </row>
    <row r="35" ht="22" customHeight="1" spans="1:2">
      <c r="A35" s="130" t="s">
        <v>1177</v>
      </c>
      <c r="B35" s="131">
        <v>86</v>
      </c>
    </row>
    <row r="36" ht="22" customHeight="1" spans="1:2">
      <c r="A36" s="132" t="s">
        <v>1178</v>
      </c>
      <c r="B36" s="133">
        <v>7</v>
      </c>
    </row>
    <row r="37" ht="22" customHeight="1" spans="1:2">
      <c r="A37" s="130" t="s">
        <v>1179</v>
      </c>
      <c r="B37" s="133">
        <v>6342</v>
      </c>
    </row>
    <row r="38" ht="22" customHeight="1" spans="1:2">
      <c r="A38" s="134" t="s">
        <v>1180</v>
      </c>
      <c r="B38" s="135">
        <f>B39+B40+B41+B42+B43+B44+B45+B46+B47+B48+B49+B50+B51+B52+B53+B54+B55+B58+B59+B56+B57</f>
        <v>19322</v>
      </c>
    </row>
    <row r="39" ht="22" customHeight="1" spans="1:2">
      <c r="A39" s="136" t="s">
        <v>1181</v>
      </c>
      <c r="B39" s="137">
        <v>322</v>
      </c>
    </row>
    <row r="40" ht="22" customHeight="1" spans="1:2">
      <c r="A40" s="136" t="s">
        <v>1182</v>
      </c>
      <c r="B40" s="137"/>
    </row>
    <row r="41" ht="22" customHeight="1" spans="1:2">
      <c r="A41" s="136" t="s">
        <v>1183</v>
      </c>
      <c r="B41" s="137"/>
    </row>
    <row r="42" ht="19" customHeight="1" spans="1:2">
      <c r="A42" s="136" t="s">
        <v>1184</v>
      </c>
      <c r="B42" s="137">
        <v>231</v>
      </c>
    </row>
    <row r="43" ht="19" customHeight="1" spans="1:2">
      <c r="A43" s="136" t="s">
        <v>1185</v>
      </c>
      <c r="B43" s="137">
        <v>864</v>
      </c>
    </row>
    <row r="44" ht="22" customHeight="1" spans="1:2">
      <c r="A44" s="136" t="s">
        <v>1186</v>
      </c>
      <c r="B44" s="137">
        <v>345</v>
      </c>
    </row>
    <row r="45" ht="22" customHeight="1" spans="1:2">
      <c r="A45" s="136" t="s">
        <v>1187</v>
      </c>
      <c r="B45" s="137">
        <v>726</v>
      </c>
    </row>
    <row r="46" ht="22" customHeight="1" spans="1:2">
      <c r="A46" s="136" t="s">
        <v>1188</v>
      </c>
      <c r="B46" s="137">
        <v>3916</v>
      </c>
    </row>
    <row r="47" ht="22" customHeight="1" spans="1:2">
      <c r="A47" s="136" t="s">
        <v>1189</v>
      </c>
      <c r="B47" s="137">
        <v>1198</v>
      </c>
    </row>
    <row r="48" ht="22" customHeight="1" spans="1:2">
      <c r="A48" s="136" t="s">
        <v>1190</v>
      </c>
      <c r="B48" s="137"/>
    </row>
    <row r="49" ht="22" customHeight="1" spans="1:2">
      <c r="A49" s="136" t="s">
        <v>1191</v>
      </c>
      <c r="B49" s="137">
        <v>854</v>
      </c>
    </row>
    <row r="50" ht="19" customHeight="1" spans="1:2">
      <c r="A50" s="136" t="s">
        <v>1192</v>
      </c>
      <c r="B50" s="137">
        <v>3567</v>
      </c>
    </row>
    <row r="51" ht="22" customHeight="1" spans="1:2">
      <c r="A51" s="136" t="s">
        <v>1193</v>
      </c>
      <c r="B51" s="137">
        <v>3652</v>
      </c>
    </row>
    <row r="52" ht="20" customHeight="1" spans="1:2">
      <c r="A52" s="136" t="s">
        <v>1194</v>
      </c>
      <c r="B52" s="137">
        <v>200</v>
      </c>
    </row>
    <row r="53" ht="19" customHeight="1" spans="1:2">
      <c r="A53" s="136" t="s">
        <v>1195</v>
      </c>
      <c r="B53" s="137">
        <v>560</v>
      </c>
    </row>
    <row r="54" ht="19" customHeight="1" spans="1:2">
      <c r="A54" s="136" t="s">
        <v>1196</v>
      </c>
      <c r="B54" s="137"/>
    </row>
    <row r="55" ht="22" customHeight="1" spans="1:2">
      <c r="A55" s="136" t="s">
        <v>1197</v>
      </c>
      <c r="B55" s="137"/>
    </row>
    <row r="56" ht="22" customHeight="1" spans="1:2">
      <c r="A56" s="136" t="s">
        <v>1198</v>
      </c>
      <c r="B56" s="137">
        <v>450</v>
      </c>
    </row>
    <row r="57" ht="22" customHeight="1" spans="1:2">
      <c r="A57" s="136" t="s">
        <v>1199</v>
      </c>
      <c r="B57" s="137">
        <v>2130</v>
      </c>
    </row>
    <row r="58" ht="22" customHeight="1" spans="1:2">
      <c r="A58" s="136" t="s">
        <v>1200</v>
      </c>
      <c r="B58" s="137">
        <v>87</v>
      </c>
    </row>
    <row r="59" ht="22" customHeight="1" spans="1:2">
      <c r="A59" s="136" t="s">
        <v>1201</v>
      </c>
      <c r="B59" s="137">
        <v>220</v>
      </c>
    </row>
  </sheetData>
  <mergeCells count="1">
    <mergeCell ref="A2:B2"/>
  </mergeCells>
  <printOptions horizontalCentered="1"/>
  <pageMargins left="0.751388888888889" right="0.751388888888889" top="0.904861111111111" bottom="0.802777777777778"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H23" sqref="H23"/>
    </sheetView>
  </sheetViews>
  <sheetFormatPr defaultColWidth="9.33333333333333" defaultRowHeight="11.25" outlineLevelRow="5" outlineLevelCol="5"/>
  <cols>
    <col min="1" max="1" width="19.1666666666667" customWidth="1"/>
    <col min="2" max="2" width="13.3333333333333" customWidth="1"/>
    <col min="3" max="3" width="11.3333333333333"/>
    <col min="4" max="4" width="10.6666666666667" customWidth="1"/>
    <col min="5" max="5" width="23.1666666666667" customWidth="1"/>
    <col min="6" max="6" width="31.1666666666667" customWidth="1"/>
  </cols>
  <sheetData>
    <row r="1" ht="40" customHeight="1" spans="1:6">
      <c r="A1" s="109" t="s">
        <v>1204</v>
      </c>
      <c r="B1" s="109"/>
      <c r="C1" s="109"/>
      <c r="D1" s="109"/>
      <c r="E1" s="109"/>
      <c r="F1" s="109"/>
    </row>
    <row r="2" ht="57" customHeight="1" spans="1:6">
      <c r="A2" s="110" t="s">
        <v>1205</v>
      </c>
      <c r="B2" s="110"/>
      <c r="C2" s="110"/>
      <c r="D2" s="110"/>
      <c r="E2" s="110"/>
      <c r="F2" s="110"/>
    </row>
    <row r="3" ht="18.75" spans="1:6">
      <c r="A3" s="111" t="s">
        <v>43</v>
      </c>
      <c r="B3" s="111"/>
      <c r="C3" s="111"/>
      <c r="D3" s="111"/>
      <c r="E3" s="111"/>
      <c r="F3" s="111"/>
    </row>
    <row r="4" ht="27" customHeight="1" spans="1:6">
      <c r="A4" s="112" t="s">
        <v>1206</v>
      </c>
      <c r="B4" s="112" t="s">
        <v>1207</v>
      </c>
      <c r="C4" s="113" t="s">
        <v>1208</v>
      </c>
      <c r="D4" s="114" t="s">
        <v>1209</v>
      </c>
      <c r="E4" s="114"/>
      <c r="F4" s="114"/>
    </row>
    <row r="5" ht="27" customHeight="1" spans="1:6">
      <c r="A5" s="112"/>
      <c r="B5" s="112"/>
      <c r="C5" s="113"/>
      <c r="D5" s="112" t="s">
        <v>1210</v>
      </c>
      <c r="E5" s="112" t="s">
        <v>1211</v>
      </c>
      <c r="F5" s="112" t="s">
        <v>1212</v>
      </c>
    </row>
    <row r="6" ht="45" customHeight="1" spans="1:6">
      <c r="A6" s="115">
        <f>B6+C6+D6</f>
        <v>1364</v>
      </c>
      <c r="B6" s="115">
        <v>0</v>
      </c>
      <c r="C6" s="116">
        <v>726</v>
      </c>
      <c r="D6" s="115">
        <f>E6+F6</f>
        <v>638</v>
      </c>
      <c r="E6" s="115">
        <v>150</v>
      </c>
      <c r="F6" s="115">
        <v>488</v>
      </c>
    </row>
  </sheetData>
  <mergeCells count="7">
    <mergeCell ref="A1:F1"/>
    <mergeCell ref="A2:F2"/>
    <mergeCell ref="A3:F3"/>
    <mergeCell ref="D4:F4"/>
    <mergeCell ref="A4:A5"/>
    <mergeCell ref="B4:B5"/>
    <mergeCell ref="C4:C5"/>
  </mergeCells>
  <pageMargins left="0.554861111111111" right="0.35763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省财政厅</Company>
  <Application>Microsoft Excel</Application>
  <HeadingPairs>
    <vt:vector size="2" baseType="variant">
      <vt:variant>
        <vt:lpstr>工作表</vt:lpstr>
      </vt:variant>
      <vt:variant>
        <vt:i4>23</vt:i4>
      </vt:variant>
    </vt:vector>
  </HeadingPairs>
  <TitlesOfParts>
    <vt:vector size="23" baseType="lpstr">
      <vt:lpstr>目录 </vt:lpstr>
      <vt:lpstr>城步县2021年一般公共预算收入预算表</vt:lpstr>
      <vt:lpstr>城步县2021年县本级一般公共预算收入预算表</vt:lpstr>
      <vt:lpstr>城步县2021年一般公共预算支出预算表</vt:lpstr>
      <vt:lpstr>城步县2021年县本级一般公共预算支出预算表</vt:lpstr>
      <vt:lpstr>城步县2021年县本级一般公共财政基本支出预算表</vt:lpstr>
      <vt:lpstr>城步县2021年一般公共税收返还和转移支付预算表</vt:lpstr>
      <vt:lpstr>城步县2021年一般公共税收返还和转移支付预算表 (按地区分类</vt:lpstr>
      <vt:lpstr>城步县2021年县级公共财政拨款“三公经费”预算表</vt:lpstr>
      <vt:lpstr>城步县2021年政府性基金预算收入预算表</vt:lpstr>
      <vt:lpstr>城步县2021年政府性基金支出预算表</vt:lpstr>
      <vt:lpstr>城步县2021年县本级政府性基金支出预算表 </vt:lpstr>
      <vt:lpstr>城步县2021年政府性基金转移支付表</vt:lpstr>
      <vt:lpstr>城步县2021年政府性基金转移支付表 (按地区分类)</vt:lpstr>
      <vt:lpstr>城步县2021年国有资本经营收入预算表</vt:lpstr>
      <vt:lpstr>城步县2021年国有资本经营支出预算表</vt:lpstr>
      <vt:lpstr>城步县2021年县本级国有资本经营支出预算表 </vt:lpstr>
      <vt:lpstr>城步县2021年对下安排转移支付国有资本经营预算转移支付表</vt:lpstr>
      <vt:lpstr>城步县2021年社会保险基金收入预算表 </vt:lpstr>
      <vt:lpstr>城步县2021年社会保险基金支出预算表 </vt:lpstr>
      <vt:lpstr>城步县2020年政府一般债务限额和余额情况表</vt:lpstr>
      <vt:lpstr>城步县2020年政府专项债务限额和余额情况表</vt:lpstr>
      <vt:lpstr>城步县2020年政府债务还本付息情况表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tjhq</dc:creator>
  <cp:lastModifiedBy>xxxx</cp:lastModifiedBy>
  <dcterms:created xsi:type="dcterms:W3CDTF">2013-07-01T05:47:00Z</dcterms:created>
  <cp:lastPrinted>2021-05-16T12:29:00Z</cp:lastPrinted>
  <dcterms:modified xsi:type="dcterms:W3CDTF">2024-09-21T11:28:41Z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11602248</vt:i4>
  </property>
  <property fmtid="{D5CDD505-2E9C-101B-9397-08002B2CF9AE}" pid="3" name="KSOProductBuildVer">
    <vt:lpwstr>2052-11.8.2.8621</vt:lpwstr>
  </property>
  <property fmtid="{D5CDD505-2E9C-101B-9397-08002B2CF9AE}" pid="4" name="ICV">
    <vt:lpwstr>12472FDD8B8C405CAB1375A4D9025BD3</vt:lpwstr>
  </property>
</Properties>
</file>